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one-my.sharepoint.com/personal/white_aw_pg_com/Documents/Desktop/External Reporting/Miscellaneous/"/>
    </mc:Choice>
  </mc:AlternateContent>
  <xr:revisionPtr revIDLastSave="157" documentId="13_ncr:1_{298A6FBF-821A-4CD0-B815-BFE63F24258A}" xr6:coauthVersionLast="47" xr6:coauthVersionMax="47" xr10:uidLastSave="{2CB4BC5E-86EA-416E-A9AA-38432A26D850}"/>
  <bookViews>
    <workbookView xWindow="1488" yWindow="-108" windowWidth="21660" windowHeight="13176" tabRatio="882" xr2:uid="{00000000-000D-0000-FFFF-FFFF00000000}"/>
  </bookViews>
  <sheets>
    <sheet name="Cons Statement of Earnings 2022" sheetId="2" r:id="rId1"/>
    <sheet name="Cons Statement Comp Income 2022" sheetId="3" r:id="rId2"/>
    <sheet name="Cons Balance Sheet 2022" sheetId="1" r:id="rId3"/>
    <sheet name="Cons Statement of SE 2022" sheetId="4" r:id="rId4"/>
    <sheet name="Cons Statement of Cash 2022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4" l="1"/>
  <c r="K38" i="4" l="1"/>
  <c r="K31" i="4"/>
  <c r="K32" i="4"/>
  <c r="K33" i="4"/>
  <c r="K34" i="4"/>
  <c r="K35" i="4"/>
  <c r="K36" i="4"/>
  <c r="K37" i="4"/>
  <c r="K30" i="4"/>
  <c r="K29" i="4"/>
  <c r="B36" i="5"/>
  <c r="B26" i="5"/>
  <c r="B18" i="5"/>
  <c r="B38" i="5" l="1"/>
  <c r="B39" i="5" s="1"/>
  <c r="I39" i="4" l="1"/>
  <c r="G39" i="4"/>
  <c r="F39" i="4"/>
  <c r="E39" i="4"/>
  <c r="D39" i="4"/>
  <c r="C39" i="4"/>
  <c r="H39" i="4"/>
  <c r="B39" i="4"/>
  <c r="J39" i="4" l="1"/>
  <c r="K39" i="4"/>
</calcChain>
</file>

<file path=xl/sharedStrings.xml><?xml version="1.0" encoding="utf-8"?>
<sst xmlns="http://schemas.openxmlformats.org/spreadsheetml/2006/main" count="285" uniqueCount="140">
  <si>
    <t> </t>
  </si>
  <si>
    <t>ASSETS</t>
  </si>
  <si>
    <t>CURRENT ASSETS</t>
  </si>
  <si>
    <t>Cash and cash equivalents</t>
  </si>
  <si>
    <t>Accounts receivable</t>
  </si>
  <si>
    <t>Inventories</t>
  </si>
  <si>
    <t>Materials and supplies</t>
  </si>
  <si>
    <t>Work in process</t>
  </si>
  <si>
    <t>Finished goods</t>
  </si>
  <si>
    <t>Total inventories</t>
  </si>
  <si>
    <t>Prepaid expenses and other current assets</t>
  </si>
  <si>
    <t>TOTAL CURRENT ASSETS</t>
  </si>
  <si>
    <t>PROPERTY, PLANT AND EQUIPMENT, NET</t>
  </si>
  <si>
    <t>GOODWILL</t>
  </si>
  <si>
    <t>TRADEMARKS AND OTHER INTANGIBLE ASSETS, NET</t>
  </si>
  <si>
    <t>OTHER NONCURRENT ASSETS</t>
  </si>
  <si>
    <t>TOTAL ASSETS</t>
  </si>
  <si>
    <t>LIABILITIES AND SHAREHOLDERS' EQUITY</t>
  </si>
  <si>
    <t>CURRENT LIABILITIES</t>
  </si>
  <si>
    <t>Accounts payable</t>
  </si>
  <si>
    <t>Accrued and other liabilities</t>
  </si>
  <si>
    <t>Debt due within one year</t>
  </si>
  <si>
    <t>TOTAL CURRENT LIABILITIES</t>
  </si>
  <si>
    <t>LONG-TERM DEBT</t>
  </si>
  <si>
    <t>DEFERRED INCOME TAXES</t>
  </si>
  <si>
    <t>OTHER NONCURRENT LIABILITIES</t>
  </si>
  <si>
    <t>TOTAL LIABILITIES</t>
  </si>
  <si>
    <t>SHAREHOLDERS' EQUITY</t>
  </si>
  <si>
    <t>Convertible Class A preferred stock, stated value $1 per share (600 shares authorized)</t>
  </si>
  <si>
    <t>Non-Voting Class B preferred stock, stated value $1 per share (200 shares authorized)</t>
  </si>
  <si>
    <t>Additional paid-in capital</t>
  </si>
  <si>
    <t>Reserve for ESOP debt retirement</t>
  </si>
  <si>
    <t>Retained earnings</t>
  </si>
  <si>
    <t>Noncontrolling interest</t>
  </si>
  <si>
    <t>TOTAL SHAREHOLDERS' EQUITY</t>
  </si>
  <si>
    <t>TOTAL LIABILITIES AND SHAREHOLDERS' EQUITY</t>
  </si>
  <si>
    <t/>
  </si>
  <si>
    <t>NET SALES</t>
  </si>
  <si>
    <t>Cost of products sold</t>
  </si>
  <si>
    <t>Selling, general and administrative expense</t>
  </si>
  <si>
    <t>OPERATING INCOME</t>
  </si>
  <si>
    <t>Interest expense</t>
  </si>
  <si>
    <t>Interest income</t>
  </si>
  <si>
    <t>NET EARNINGS</t>
  </si>
  <si>
    <t>Less: Net earnings attributable to noncontrolling interests</t>
  </si>
  <si>
    <t>OTHER COMPREHENSIVE INCOME/(LOSS), NET OF TAX</t>
  </si>
  <si>
    <t>TOTAL OTHER COMPREHENSIVE INCOME/(LOSS), NET OF TAX</t>
  </si>
  <si>
    <t>TOTAL COMPREHENSIVE INCOME</t>
  </si>
  <si>
    <t>TOTAL COMPREHENSIVE INCOME ATTRIBUTABLE TO PROCTER &amp; GAMBLE</t>
  </si>
  <si>
    <t>Common Stock</t>
  </si>
  <si>
    <t>Preferred Stock</t>
  </si>
  <si>
    <t>Additional Paid-In Capital</t>
  </si>
  <si>
    <t>Reserve for ESOP Debt Retirement</t>
  </si>
  <si>
    <t>Accumulated Other Comprehensive Income/(Loss)</t>
  </si>
  <si>
    <t>Treasury Stock</t>
  </si>
  <si>
    <t>Retained Earnings</t>
  </si>
  <si>
    <t>Non-controlling Interest</t>
  </si>
  <si>
    <t>Net earnings</t>
  </si>
  <si>
    <t>Other comprehensive income/(loss)</t>
  </si>
  <si>
    <t>Common</t>
  </si>
  <si>
    <t>Preferred stock conversions</t>
  </si>
  <si>
    <t>ESOP debt impacts</t>
  </si>
  <si>
    <t>Noncontrolling interest, net</t>
  </si>
  <si>
    <t>BALANCE JUNE 30, 2019</t>
  </si>
  <si>
    <t>CASH, CASH EQUIVALENTS AND RESTRICTED CASH, BEGINNING OF YEAR</t>
  </si>
  <si>
    <t>OPERATING ACTIVITIES</t>
  </si>
  <si>
    <t>Depreciation and amortization</t>
  </si>
  <si>
    <t>Loss on early extinguishment of debt</t>
  </si>
  <si>
    <t>Share-based compensation expense</t>
  </si>
  <si>
    <t>Deferred income taxes</t>
  </si>
  <si>
    <t>Change in accounts receivable</t>
  </si>
  <si>
    <t>Change in inventories</t>
  </si>
  <si>
    <t>Change in accounts payable, accrued and other liabilities</t>
  </si>
  <si>
    <t>Change in other operating assets and liabilities</t>
  </si>
  <si>
    <t>Other</t>
  </si>
  <si>
    <t>TOTAL OPERATING ACTIVITIES</t>
  </si>
  <si>
    <t>INVESTING ACTIVITIES</t>
  </si>
  <si>
    <t>Capital expenditures</t>
  </si>
  <si>
    <t>Proceeds from asset sales</t>
  </si>
  <si>
    <t>Acquisitions, net of cash acquired</t>
  </si>
  <si>
    <t>Change in other investments</t>
  </si>
  <si>
    <t>TOTAL INVESTING ACTIVITIES</t>
  </si>
  <si>
    <t>FINANCING ACTIVITIES</t>
  </si>
  <si>
    <t>Dividends to shareholders</t>
  </si>
  <si>
    <t>Additions to long-term debt</t>
  </si>
  <si>
    <t>Treasury stock purchases</t>
  </si>
  <si>
    <t>Impact of stock options and other</t>
  </si>
  <si>
    <t>TOTAL FINANCING ACTIVITIES</t>
  </si>
  <si>
    <t>EFFECT OF EXCHANGE RATE CHANGES ON CASH, CASH EQUIVALENTS AND RESTRICTED CASH</t>
  </si>
  <si>
    <t>CHANGE IN CASH, CASH EQUIVALENTS AND RESTRICTED CASH</t>
  </si>
  <si>
    <t>SUPPLEMENTAL DISCLOSURE</t>
  </si>
  <si>
    <t>The Procter &amp; Gamble Company</t>
  </si>
  <si>
    <t>Amounts in millions except per share amounts; Years ended June 30</t>
  </si>
  <si>
    <t>Amounts in millions; Years ended June 30</t>
  </si>
  <si>
    <t>Less:  Total comprehensive income attributable to noncontrolling interests</t>
  </si>
  <si>
    <t>Shares</t>
  </si>
  <si>
    <t>Amount</t>
  </si>
  <si>
    <t>Total Shareholders' Equity</t>
  </si>
  <si>
    <t>Employee stock plans</t>
  </si>
  <si>
    <t>Amounts in millions; Years ended June 30</t>
  </si>
  <si>
    <r>
      <t xml:space="preserve">Reductions of long-term debt </t>
    </r>
    <r>
      <rPr>
        <vertAlign val="superscript"/>
        <sz val="10"/>
        <color rgb="FF000000"/>
        <rFont val="Times New Roman"/>
        <family val="1"/>
      </rPr>
      <t>(1)</t>
    </r>
  </si>
  <si>
    <t>CASH, CASH EQUIVALENTS AND RESTRICTED CASH, END OF YEAR</t>
  </si>
  <si>
    <t>Consolidated Statements of Earnings</t>
  </si>
  <si>
    <t>Consolidated Statements of Comprehensive Income</t>
  </si>
  <si>
    <t>Consolidated Balance Sheets</t>
  </si>
  <si>
    <t>Consolidated Statements of Shareholders' Equity</t>
  </si>
  <si>
    <t>Consolidated Statements of Cash Flows</t>
  </si>
  <si>
    <t>Other non-operating income, net</t>
  </si>
  <si>
    <t>EARNINGS BEFORE INCOME TAXES</t>
  </si>
  <si>
    <t xml:space="preserve">Income taxes </t>
  </si>
  <si>
    <t xml:space="preserve">NET EARNINGS </t>
  </si>
  <si>
    <t>Basic</t>
  </si>
  <si>
    <t>Diluted</t>
  </si>
  <si>
    <t>Amounts in millions except stated values; As of June 30</t>
  </si>
  <si>
    <t>Dollars in millions except per share amounts; shares in thousands</t>
  </si>
  <si>
    <t>BALANCE JUNE 30, 2020</t>
  </si>
  <si>
    <t>Dividends and dividend equivalents ($3.0284 per share):</t>
  </si>
  <si>
    <t>Loss/(gain) on sale of assets</t>
  </si>
  <si>
    <t>Proceeds from sales and maturities of investment securities</t>
  </si>
  <si>
    <t>Cash payments for interest</t>
  </si>
  <si>
    <t>Cash payments for income taxes</t>
  </si>
  <si>
    <r>
      <t xml:space="preserve">(1)       </t>
    </r>
    <r>
      <rPr>
        <sz val="10"/>
        <color rgb="FF000000"/>
        <rFont val="Times New Roman"/>
        <family val="1"/>
      </rPr>
      <t>Basic net earnings per common share and Diluted net earnings per common share are calculated on Net earnings attributable to Procter &amp; Gamble.</t>
    </r>
  </si>
  <si>
    <t>NET EARNINGS ATTRIBUTABLE TO PROCTER &amp; GAMBLE</t>
  </si>
  <si>
    <r>
      <t xml:space="preserve">NET EARNINGS PER COMMON SHARE: </t>
    </r>
    <r>
      <rPr>
        <b/>
        <vertAlign val="superscript"/>
        <sz val="10"/>
        <color rgb="FF000000"/>
        <rFont val="Times New Roman"/>
        <family val="1"/>
      </rPr>
      <t>(1)</t>
    </r>
  </si>
  <si>
    <t>Accumulated other comprehensive loss</t>
  </si>
  <si>
    <t>Dividends and dividend equivalents ($3.2419 per share):</t>
  </si>
  <si>
    <t>BALANCE JUNE 30, 2021</t>
  </si>
  <si>
    <t>Preferred</t>
  </si>
  <si>
    <r>
      <rPr>
        <vertAlign val="superscript"/>
        <sz val="10"/>
        <color rgb="FF000000"/>
        <rFont val="Times New Roman"/>
        <family val="1"/>
      </rPr>
      <t>(1)</t>
    </r>
    <r>
      <rPr>
        <sz val="10"/>
        <color rgb="FF000000"/>
        <rFont val="Times New Roman"/>
        <family val="1"/>
      </rPr>
      <t xml:space="preserve">  Includes early extinguishment of debt costs of $512 in 2021.</t>
    </r>
  </si>
  <si>
    <t>Purchases of investment securities</t>
  </si>
  <si>
    <t>Foreign currency translation (net of tax of $515, $(266) and $59, respectively)</t>
  </si>
  <si>
    <r>
      <rPr>
        <sz val="10"/>
        <color rgb="FF000000"/>
        <rFont val="Times New Roman"/>
        <family val="1"/>
      </rPr>
      <t xml:space="preserve">Unrealized gains/(losses) on investment securities (net of tax of </t>
    </r>
    <r>
      <rPr>
        <sz val="10"/>
        <rFont val="Times New Roman"/>
        <family val="1"/>
      </rPr>
      <t>$1</t>
    </r>
    <r>
      <rPr>
        <sz val="10"/>
        <color rgb="FF000000"/>
        <rFont val="Times New Roman"/>
        <family val="1"/>
      </rPr>
      <t>, $5 and $(1), respectively)</t>
    </r>
  </si>
  <si>
    <r>
      <rPr>
        <sz val="10"/>
        <color rgb="FF000000"/>
        <rFont val="Times New Roman"/>
        <family val="1"/>
      </rPr>
      <t xml:space="preserve">Unrealized gains/(losses) on defined benefit retirement plans (net of tax of </t>
    </r>
    <r>
      <rPr>
        <sz val="10"/>
        <rFont val="Times New Roman"/>
        <family val="1"/>
      </rPr>
      <t>$1,022</t>
    </r>
    <r>
      <rPr>
        <sz val="10"/>
        <color rgb="FF000000"/>
        <rFont val="Times New Roman"/>
        <family val="1"/>
      </rPr>
      <t>, $445 and $(42), respectively)</t>
    </r>
  </si>
  <si>
    <t>Common stock, stated value $1 per share (10,000 shares authorized; shares issued: 
2022 - 4,009.2, 2021 - 4,009.2)</t>
  </si>
  <si>
    <t>Treasury stock, at cost (shares held:  2022 - 1,615.4, 2021 -1,579.5)</t>
  </si>
  <si>
    <t>Dividends and dividend equivalents ($3.5227 per share):</t>
  </si>
  <si>
    <t>BALANCE JUNE 30, 2022</t>
  </si>
  <si>
    <t>Additions to short-term debt with original maturities of more than three months</t>
  </si>
  <si>
    <t>Reductions in short-term debt with original maturities of more than three months</t>
  </si>
  <si>
    <t>Additions/(reductions) in other short-term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</si>
</sst>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_(&quot;$&quot;* #,##0_);_(&quot;$&quot;* \(#,##0\);_(&quot;$&quot;* &quot;—&quot;_);_(@_)"/>
    <numFmt numFmtId="166" formatCode="_(#,##0_);_(\(#,##0\);_(&quot;—&quot;_);_(@_)"/>
    <numFmt numFmtId="167" formatCode="_(&quot;$&quot;* #,##0,,_)_%;_(&quot;$&quot;* \(#,##0,,\)_%;_(&quot;$&quot;* &quot;—&quot;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&quot;$&quot;* #,##0,,_);_(&quot;$&quot;* \(#,##0,,\);_(&quot;$&quot;* &quot;—&quot;_);_(@_)"/>
    <numFmt numFmtId="171" formatCode="_(#,##0,,_);_(\(#,##0,,\);_(&quot;—&quot;_);_(@_)"/>
  </numFmts>
  <fonts count="19" x14ac:knownFonts="1">
    <font>
      <sz val="10"/>
      <color rgb="FF000000"/>
      <name val="Times New Roman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u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vertAlign val="superscript"/>
      <sz val="10"/>
      <color rgb="FF000000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ashDot">
        <color auto="1"/>
      </right>
      <top/>
      <bottom style="thin">
        <color auto="1"/>
      </bottom>
      <diagonal/>
    </border>
    <border>
      <left/>
      <right style="dashDot">
        <color auto="1"/>
      </right>
      <top style="thin">
        <color auto="1"/>
      </top>
      <bottom style="thin">
        <color auto="1"/>
      </bottom>
      <diagonal/>
    </border>
    <border>
      <left/>
      <right style="dashDot">
        <color auto="1"/>
      </right>
      <top/>
      <bottom/>
      <diagonal/>
    </border>
    <border>
      <left/>
      <right style="dashDot">
        <color auto="1"/>
      </right>
      <top style="thin">
        <color indexed="64"/>
      </top>
      <bottom style="double">
        <color indexed="64"/>
      </bottom>
      <diagonal/>
    </border>
    <border>
      <left style="dashDot">
        <color auto="1"/>
      </left>
      <right/>
      <top style="thin">
        <color indexed="64"/>
      </top>
      <bottom style="thin">
        <color auto="1"/>
      </bottom>
      <diagonal/>
    </border>
    <border>
      <left/>
      <right style="dashDot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 indent="3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4" fontId="9" fillId="0" borderId="1" xfId="0" applyNumberFormat="1" applyFont="1" applyBorder="1" applyAlignment="1">
      <alignment horizontal="center"/>
    </xf>
    <xf numFmtId="0" fontId="12" fillId="2" borderId="0" xfId="0" applyFont="1" applyFill="1" applyAlignment="1">
      <alignment wrapText="1"/>
    </xf>
    <xf numFmtId="0" fontId="13" fillId="2" borderId="0" xfId="0" applyFont="1" applyFill="1" applyAlignment="1">
      <alignment horizontal="left"/>
    </xf>
    <xf numFmtId="0" fontId="13" fillId="0" borderId="0" xfId="0" applyFont="1" applyAlignment="1">
      <alignment wrapText="1" indent="3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wrapText="1" indent="3"/>
    </xf>
    <xf numFmtId="0" fontId="12" fillId="0" borderId="0" xfId="0" applyFont="1" applyAlignment="1">
      <alignment wrapText="1"/>
    </xf>
    <xf numFmtId="168" fontId="12" fillId="2" borderId="4" xfId="2" applyNumberFormat="1" applyFont="1" applyFill="1" applyBorder="1" applyAlignment="1"/>
    <xf numFmtId="169" fontId="12" fillId="2" borderId="0" xfId="1" applyNumberFormat="1" applyFont="1" applyFill="1" applyAlignment="1"/>
    <xf numFmtId="0" fontId="13" fillId="2" borderId="0" xfId="0" applyFont="1" applyFill="1" applyAlignment="1">
      <alignment wrapText="1"/>
    </xf>
    <xf numFmtId="0" fontId="1" fillId="2" borderId="0" xfId="0" applyFont="1" applyFill="1" applyAlignment="1">
      <alignment horizontal="left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169" fontId="5" fillId="0" borderId="0" xfId="1" applyNumberFormat="1" applyFont="1" applyAlignment="1"/>
    <xf numFmtId="169" fontId="5" fillId="2" borderId="0" xfId="1" applyNumberFormat="1" applyFont="1" applyFill="1" applyAlignment="1"/>
    <xf numFmtId="169" fontId="5" fillId="2" borderId="2" xfId="1" applyNumberFormat="1" applyFont="1" applyFill="1" applyBorder="1" applyAlignment="1"/>
    <xf numFmtId="169" fontId="5" fillId="0" borderId="4" xfId="1" applyNumberFormat="1" applyFont="1" applyBorder="1" applyAlignment="1"/>
    <xf numFmtId="169" fontId="5" fillId="0" borderId="1" xfId="1" applyNumberFormat="1" applyFont="1" applyBorder="1" applyAlignment="1"/>
    <xf numFmtId="169" fontId="1" fillId="2" borderId="2" xfId="1" applyNumberFormat="1" applyFont="1" applyFill="1" applyBorder="1" applyAlignment="1"/>
    <xf numFmtId="168" fontId="5" fillId="2" borderId="4" xfId="2" applyNumberFormat="1" applyFont="1" applyFill="1" applyBorder="1" applyAlignment="1"/>
    <xf numFmtId="169" fontId="12" fillId="0" borderId="4" xfId="1" applyNumberFormat="1" applyFont="1" applyBorder="1" applyAlignment="1"/>
    <xf numFmtId="169" fontId="12" fillId="2" borderId="2" xfId="1" applyNumberFormat="1" applyFont="1" applyFill="1" applyBorder="1" applyAlignment="1"/>
    <xf numFmtId="168" fontId="12" fillId="2" borderId="3" xfId="2" applyNumberFormat="1" applyFont="1" applyFill="1" applyBorder="1" applyAlignment="1"/>
    <xf numFmtId="44" fontId="5" fillId="0" borderId="0" xfId="2" applyFont="1" applyAlignment="1"/>
    <xf numFmtId="168" fontId="13" fillId="2" borderId="4" xfId="2" applyNumberFormat="1" applyFont="1" applyFill="1" applyBorder="1" applyAlignment="1"/>
    <xf numFmtId="169" fontId="13" fillId="0" borderId="0" xfId="1" applyNumberFormat="1" applyFont="1" applyAlignment="1"/>
    <xf numFmtId="169" fontId="13" fillId="2" borderId="0" xfId="1" applyNumberFormat="1" applyFont="1" applyFill="1" applyAlignment="1"/>
    <xf numFmtId="169" fontId="13" fillId="2" borderId="2" xfId="1" applyNumberFormat="1" applyFont="1" applyFill="1" applyBorder="1" applyAlignment="1"/>
    <xf numFmtId="169" fontId="13" fillId="0" borderId="4" xfId="1" applyNumberFormat="1" applyFont="1" applyBorder="1" applyAlignment="1"/>
    <xf numFmtId="169" fontId="13" fillId="0" borderId="1" xfId="1" applyNumberFormat="1" applyFont="1" applyBorder="1" applyAlignment="1"/>
    <xf numFmtId="168" fontId="13" fillId="2" borderId="3" xfId="2" applyNumberFormat="1" applyFont="1" applyFill="1" applyBorder="1" applyAlignment="1"/>
    <xf numFmtId="44" fontId="13" fillId="0" borderId="0" xfId="2" applyFont="1" applyAlignment="1"/>
    <xf numFmtId="0" fontId="16" fillId="0" borderId="0" xfId="0" applyFont="1" applyFill="1"/>
    <xf numFmtId="0" fontId="17" fillId="2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18" fillId="2" borderId="0" xfId="0" applyFont="1" applyFill="1" applyAlignment="1">
      <alignment wrapText="1" indent="1"/>
    </xf>
    <xf numFmtId="0" fontId="18" fillId="0" borderId="0" xfId="0" applyFont="1" applyAlignment="1">
      <alignment wrapText="1" indent="1"/>
    </xf>
    <xf numFmtId="0" fontId="12" fillId="0" borderId="0" xfId="0" applyFont="1" applyFill="1" applyAlignment="1">
      <alignment wrapText="1"/>
    </xf>
    <xf numFmtId="0" fontId="13" fillId="0" borderId="0" xfId="0" applyFont="1" applyFill="1" applyAlignment="1">
      <alignment wrapText="1" indent="3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/>
    <xf numFmtId="169" fontId="13" fillId="2" borderId="0" xfId="1" applyNumberFormat="1" applyFont="1" applyFill="1" applyAlignment="1">
      <alignment horizontal="left"/>
    </xf>
    <xf numFmtId="168" fontId="12" fillId="2" borderId="2" xfId="2" applyNumberFormat="1" applyFont="1" applyFill="1" applyBorder="1" applyAlignment="1"/>
    <xf numFmtId="168" fontId="13" fillId="2" borderId="2" xfId="2" applyNumberFormat="1" applyFont="1" applyFill="1" applyBorder="1" applyAlignment="1"/>
    <xf numFmtId="169" fontId="1" fillId="2" borderId="0" xfId="1" applyNumberFormat="1" applyFont="1" applyFill="1" applyAlignment="1">
      <alignment horizontal="left"/>
    </xf>
    <xf numFmtId="169" fontId="1" fillId="2" borderId="0" xfId="1" applyNumberFormat="1" applyFont="1" applyFill="1" applyAlignment="1"/>
    <xf numFmtId="169" fontId="5" fillId="0" borderId="0" xfId="1" applyNumberFormat="1" applyFont="1" applyFill="1" applyAlignment="1"/>
    <xf numFmtId="169" fontId="1" fillId="0" borderId="0" xfId="1" applyNumberFormat="1" applyFont="1" applyFill="1" applyAlignment="1">
      <alignment horizontal="left"/>
    </xf>
    <xf numFmtId="169" fontId="1" fillId="0" borderId="0" xfId="1" applyNumberFormat="1" applyFont="1" applyFill="1" applyAlignment="1"/>
    <xf numFmtId="169" fontId="5" fillId="2" borderId="1" xfId="1" applyNumberFormat="1" applyFont="1" applyFill="1" applyBorder="1" applyAlignment="1"/>
    <xf numFmtId="169" fontId="1" fillId="2" borderId="1" xfId="1" applyNumberFormat="1" applyFont="1" applyFill="1" applyBorder="1" applyAlignment="1"/>
    <xf numFmtId="169" fontId="5" fillId="0" borderId="2" xfId="1" applyNumberFormat="1" applyFont="1" applyFill="1" applyBorder="1" applyAlignment="1"/>
    <xf numFmtId="169" fontId="1" fillId="0" borderId="2" xfId="1" applyNumberFormat="1" applyFont="1" applyFill="1" applyBorder="1" applyAlignment="1"/>
    <xf numFmtId="168" fontId="5" fillId="2" borderId="3" xfId="2" applyNumberFormat="1" applyFont="1" applyFill="1" applyBorder="1" applyAlignment="1"/>
    <xf numFmtId="168" fontId="1" fillId="2" borderId="3" xfId="2" applyNumberFormat="1" applyFont="1" applyFill="1" applyBorder="1" applyAlignme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1" fillId="2" borderId="0" xfId="0" applyFont="1" applyFill="1" applyAlignment="1">
      <alignment wrapText="1"/>
    </xf>
    <xf numFmtId="0" fontId="13" fillId="2" borderId="0" xfId="0" applyFont="1" applyFill="1" applyAlignment="1">
      <alignment wrapText="1" indent="5"/>
    </xf>
    <xf numFmtId="0" fontId="13" fillId="0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165" fontId="6" fillId="2" borderId="0" xfId="0" applyNumberFormat="1" applyFont="1" applyFill="1" applyAlignment="1"/>
    <xf numFmtId="165" fontId="7" fillId="2" borderId="0" xfId="0" applyNumberFormat="1" applyFont="1" applyFill="1" applyAlignment="1"/>
    <xf numFmtId="166" fontId="6" fillId="2" borderId="0" xfId="0" applyNumberFormat="1" applyFont="1" applyFill="1" applyAlignment="1"/>
    <xf numFmtId="166" fontId="7" fillId="2" borderId="0" xfId="0" applyNumberFormat="1" applyFont="1" applyFill="1" applyAlignment="1"/>
    <xf numFmtId="166" fontId="6" fillId="2" borderId="1" xfId="0" applyNumberFormat="1" applyFont="1" applyFill="1" applyBorder="1" applyAlignment="1"/>
    <xf numFmtId="166" fontId="7" fillId="2" borderId="1" xfId="0" applyNumberFormat="1" applyFont="1" applyFill="1" applyBorder="1" applyAlignment="1"/>
    <xf numFmtId="166" fontId="7" fillId="2" borderId="2" xfId="0" applyNumberFormat="1" applyFont="1" applyFill="1" applyBorder="1" applyAlignment="1"/>
    <xf numFmtId="171" fontId="13" fillId="0" borderId="0" xfId="0" applyNumberFormat="1" applyFont="1" applyAlignment="1"/>
    <xf numFmtId="0" fontId="13" fillId="0" borderId="0" xfId="0" applyFont="1" applyFill="1" applyAlignment="1">
      <alignment wrapText="1"/>
    </xf>
    <xf numFmtId="169" fontId="13" fillId="2" borderId="0" xfId="1" applyNumberFormat="1" applyFont="1" applyFill="1" applyAlignment="1">
      <alignment wrapText="1"/>
    </xf>
    <xf numFmtId="169" fontId="12" fillId="0" borderId="2" xfId="1" applyNumberFormat="1" applyFont="1" applyFill="1" applyBorder="1" applyAlignment="1"/>
    <xf numFmtId="169" fontId="13" fillId="0" borderId="0" xfId="1" applyNumberFormat="1" applyFont="1" applyFill="1" applyAlignment="1">
      <alignment wrapText="1"/>
    </xf>
    <xf numFmtId="169" fontId="13" fillId="0" borderId="2" xfId="1" applyNumberFormat="1" applyFont="1" applyFill="1" applyBorder="1" applyAlignment="1"/>
    <xf numFmtId="169" fontId="12" fillId="0" borderId="0" xfId="1" applyNumberFormat="1" applyFont="1" applyFill="1" applyAlignment="1"/>
    <xf numFmtId="169" fontId="13" fillId="0" borderId="0" xfId="1" applyNumberFormat="1" applyFont="1" applyFill="1" applyAlignment="1"/>
    <xf numFmtId="169" fontId="13" fillId="0" borderId="0" xfId="1" applyNumberFormat="1" applyFont="1" applyFill="1" applyAlignment="1">
      <alignment horizontal="left"/>
    </xf>
    <xf numFmtId="9" fontId="16" fillId="0" borderId="0" xfId="3" applyFont="1" applyFill="1"/>
    <xf numFmtId="170" fontId="13" fillId="0" borderId="0" xfId="0" applyNumberFormat="1" applyFont="1" applyAlignment="1"/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69" fontId="13" fillId="2" borderId="8" xfId="1" applyNumberFormat="1" applyFont="1" applyFill="1" applyBorder="1" applyAlignment="1"/>
    <xf numFmtId="169" fontId="13" fillId="2" borderId="8" xfId="1" applyNumberFormat="1" applyFont="1" applyFill="1" applyBorder="1" applyAlignment="1">
      <alignment horizontal="left"/>
    </xf>
    <xf numFmtId="0" fontId="1" fillId="0" borderId="0" xfId="0" applyFont="1" applyBorder="1" applyAlignment="1">
      <alignment wrapText="1"/>
    </xf>
    <xf numFmtId="0" fontId="0" fillId="0" borderId="0" xfId="0" applyFill="1" applyAlignment="1">
      <alignment wrapText="1"/>
    </xf>
    <xf numFmtId="0" fontId="12" fillId="2" borderId="0" xfId="0" applyFont="1" applyFill="1" applyAlignment="1">
      <alignment horizontal="left" wrapText="1"/>
    </xf>
    <xf numFmtId="0" fontId="12" fillId="0" borderId="0" xfId="0" applyFont="1" applyFill="1" applyAlignment="1"/>
    <xf numFmtId="0" fontId="13" fillId="0" borderId="0" xfId="0" applyFont="1" applyFill="1" applyAlignment="1"/>
    <xf numFmtId="0" fontId="12" fillId="0" borderId="0" xfId="0" applyFont="1" applyFill="1" applyAlignment="1">
      <alignment horizontal="left" wrapText="1"/>
    </xf>
    <xf numFmtId="168" fontId="13" fillId="2" borderId="0" xfId="2" applyNumberFormat="1" applyFont="1" applyFill="1" applyAlignment="1">
      <alignment wrapText="1"/>
    </xf>
    <xf numFmtId="169" fontId="13" fillId="2" borderId="0" xfId="1" applyNumberFormat="1" applyFont="1" applyFill="1" applyAlignment="1">
      <alignment horizontal="left" indent="5"/>
    </xf>
    <xf numFmtId="169" fontId="12" fillId="0" borderId="0" xfId="1" applyNumberFormat="1" applyFont="1" applyFill="1" applyAlignment="1">
      <alignment horizontal="right"/>
    </xf>
    <xf numFmtId="168" fontId="12" fillId="2" borderId="0" xfId="2" applyNumberFormat="1" applyFont="1" applyFill="1" applyAlignment="1"/>
    <xf numFmtId="168" fontId="13" fillId="2" borderId="0" xfId="2" applyNumberFormat="1" applyFont="1" applyFill="1" applyAlignment="1"/>
    <xf numFmtId="0" fontId="13" fillId="2" borderId="0" xfId="0" applyFont="1" applyFill="1" applyAlignment="1">
      <alignment horizontal="left" wrapText="1" indent="3"/>
    </xf>
    <xf numFmtId="0" fontId="14" fillId="0" borderId="0" xfId="0" applyFont="1" applyAlignment="1"/>
    <xf numFmtId="0" fontId="1" fillId="0" borderId="0" xfId="0" applyFont="1" applyFill="1" applyAlignment="1">
      <alignment wrapText="1" indent="3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wrapText="1" indent="3"/>
    </xf>
    <xf numFmtId="168" fontId="1" fillId="2" borderId="4" xfId="2" applyNumberFormat="1" applyFont="1" applyFill="1" applyBorder="1" applyAlignment="1"/>
    <xf numFmtId="169" fontId="1" fillId="0" borderId="0" xfId="1" applyNumberFormat="1" applyFont="1" applyAlignment="1"/>
    <xf numFmtId="169" fontId="1" fillId="0" borderId="4" xfId="1" applyNumberFormat="1" applyFont="1" applyBorder="1" applyAlignment="1"/>
    <xf numFmtId="169" fontId="1" fillId="0" borderId="1" xfId="1" applyNumberFormat="1" applyFont="1" applyBorder="1" applyAlignment="1"/>
    <xf numFmtId="44" fontId="1" fillId="0" borderId="0" xfId="2" applyFont="1" applyAlignment="1"/>
    <xf numFmtId="0" fontId="0" fillId="0" borderId="0" xfId="0" applyBorder="1" applyAlignment="1">
      <alignment wrapText="1"/>
    </xf>
    <xf numFmtId="44" fontId="5" fillId="2" borderId="0" xfId="2" applyFont="1" applyFill="1" applyAlignment="1"/>
    <xf numFmtId="44" fontId="1" fillId="2" borderId="0" xfId="2" applyFont="1" applyFill="1" applyAlignment="1"/>
    <xf numFmtId="44" fontId="13" fillId="2" borderId="0" xfId="2" applyFont="1" applyFill="1" applyAlignment="1"/>
    <xf numFmtId="0" fontId="4" fillId="0" borderId="0" xfId="0" applyFont="1" applyAlignment="1">
      <alignment wrapText="1"/>
    </xf>
    <xf numFmtId="169" fontId="13" fillId="0" borderId="8" xfId="1" applyNumberFormat="1" applyFont="1" applyFill="1" applyBorder="1" applyAlignment="1">
      <alignment horizontal="left"/>
    </xf>
    <xf numFmtId="0" fontId="1" fillId="0" borderId="0" xfId="0" applyFont="1" applyFill="1" applyAlignment="1">
      <alignment wrapText="1"/>
    </xf>
    <xf numFmtId="169" fontId="13" fillId="0" borderId="8" xfId="1" applyNumberFormat="1" applyFont="1" applyFill="1" applyBorder="1" applyAlignment="1"/>
    <xf numFmtId="0" fontId="1" fillId="0" borderId="0" xfId="0" applyFont="1" applyFill="1" applyAlignment="1"/>
    <xf numFmtId="0" fontId="13" fillId="0" borderId="0" xfId="0" applyFont="1" applyFill="1" applyAlignment="1">
      <alignment horizontal="left" wrapText="1" indent="3"/>
    </xf>
    <xf numFmtId="169" fontId="1" fillId="0" borderId="8" xfId="1" applyNumberFormat="1" applyFont="1" applyFill="1" applyBorder="1" applyAlignment="1">
      <alignment horizontal="left"/>
    </xf>
    <xf numFmtId="169" fontId="1" fillId="0" borderId="0" xfId="1" applyNumberFormat="1" applyFont="1" applyFill="1" applyAlignment="1">
      <alignment horizontal="right"/>
    </xf>
    <xf numFmtId="169" fontId="1" fillId="0" borderId="8" xfId="1" applyNumberFormat="1" applyFont="1" applyFill="1" applyBorder="1" applyAlignment="1"/>
    <xf numFmtId="169" fontId="1" fillId="0" borderId="7" xfId="1" applyNumberFormat="1" applyFont="1" applyFill="1" applyBorder="1" applyAlignment="1"/>
    <xf numFmtId="168" fontId="1" fillId="0" borderId="10" xfId="2" applyNumberFormat="1" applyFont="1" applyFill="1" applyBorder="1" applyAlignment="1"/>
    <xf numFmtId="168" fontId="1" fillId="0" borderId="2" xfId="2" applyNumberFormat="1" applyFont="1" applyFill="1" applyBorder="1" applyAlignment="1"/>
    <xf numFmtId="169" fontId="5" fillId="0" borderId="8" xfId="1" applyNumberFormat="1" applyFont="1" applyFill="1" applyBorder="1" applyAlignment="1">
      <alignment horizontal="left"/>
    </xf>
    <xf numFmtId="169" fontId="5" fillId="0" borderId="8" xfId="1" applyNumberFormat="1" applyFont="1" applyFill="1" applyBorder="1" applyAlignment="1"/>
    <xf numFmtId="169" fontId="13" fillId="2" borderId="11" xfId="1" applyNumberFormat="1" applyFont="1" applyFill="1" applyBorder="1" applyAlignment="1"/>
    <xf numFmtId="169" fontId="1" fillId="2" borderId="8" xfId="1" applyNumberFormat="1" applyFont="1" applyFill="1" applyBorder="1" applyAlignment="1">
      <alignment horizontal="left"/>
    </xf>
    <xf numFmtId="169" fontId="1" fillId="2" borderId="8" xfId="1" applyNumberFormat="1" applyFont="1" applyFill="1" applyBorder="1" applyAlignment="1"/>
    <xf numFmtId="169" fontId="5" fillId="2" borderId="8" xfId="1" applyNumberFormat="1" applyFont="1" applyFill="1" applyBorder="1" applyAlignment="1">
      <alignment horizontal="left"/>
    </xf>
    <xf numFmtId="169" fontId="5" fillId="2" borderId="8" xfId="1" applyNumberFormat="1" applyFont="1" applyFill="1" applyBorder="1" applyAlignment="1"/>
    <xf numFmtId="169" fontId="5" fillId="2" borderId="0" xfId="1" applyNumberFormat="1" applyFont="1" applyFill="1" applyBorder="1" applyAlignment="1"/>
    <xf numFmtId="169" fontId="5" fillId="2" borderId="0" xfId="2" applyNumberFormat="1" applyFont="1" applyFill="1" applyBorder="1" applyAlignment="1"/>
    <xf numFmtId="169" fontId="5" fillId="0" borderId="0" xfId="2" applyNumberFormat="1" applyFont="1" applyFill="1" applyBorder="1" applyAlignment="1"/>
    <xf numFmtId="169" fontId="5" fillId="2" borderId="9" xfId="1" applyNumberFormat="1" applyFont="1" applyFill="1" applyBorder="1" applyAlignment="1">
      <alignment horizontal="left"/>
    </xf>
    <xf numFmtId="169" fontId="14" fillId="0" borderId="0" xfId="1" quotePrefix="1" applyNumberFormat="1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168" fontId="12" fillId="0" borderId="3" xfId="2" applyNumberFormat="1" applyFont="1" applyFill="1" applyBorder="1" applyAlignment="1"/>
    <xf numFmtId="168" fontId="13" fillId="0" borderId="3" xfId="2" applyNumberFormat="1" applyFont="1" applyFill="1" applyBorder="1" applyAlignment="1"/>
    <xf numFmtId="167" fontId="1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169" fontId="12" fillId="2" borderId="4" xfId="1" applyNumberFormat="1" applyFont="1" applyFill="1" applyBorder="1" applyAlignment="1"/>
    <xf numFmtId="169" fontId="13" fillId="2" borderId="4" xfId="1" applyNumberFormat="1" applyFont="1" applyFill="1" applyBorder="1" applyAlignment="1"/>
    <xf numFmtId="0" fontId="1" fillId="2" borderId="0" xfId="0" applyFont="1" applyFill="1" applyAlignment="1">
      <alignment horizontal="left" wrapText="1"/>
    </xf>
    <xf numFmtId="166" fontId="6" fillId="0" borderId="0" xfId="0" applyNumberFormat="1" applyFont="1" applyFill="1" applyAlignment="1"/>
    <xf numFmtId="166" fontId="7" fillId="0" borderId="0" xfId="0" applyNumberFormat="1" applyFont="1" applyFill="1" applyAlignment="1"/>
    <xf numFmtId="0" fontId="13" fillId="0" borderId="0" xfId="0" applyFont="1" applyFill="1" applyAlignment="1">
      <alignment wrapText="1" indent="5"/>
    </xf>
    <xf numFmtId="166" fontId="6" fillId="0" borderId="1" xfId="0" applyNumberFormat="1" applyFont="1" applyFill="1" applyBorder="1" applyAlignment="1"/>
    <xf numFmtId="166" fontId="7" fillId="0" borderId="1" xfId="0" applyNumberFormat="1" applyFont="1" applyFill="1" applyBorder="1" applyAlignment="1"/>
    <xf numFmtId="166" fontId="7" fillId="0" borderId="2" xfId="0" applyNumberFormat="1" applyFont="1" applyFill="1" applyBorder="1" applyAlignment="1"/>
    <xf numFmtId="165" fontId="6" fillId="0" borderId="3" xfId="0" applyNumberFormat="1" applyFont="1" applyFill="1" applyBorder="1" applyAlignment="1"/>
    <xf numFmtId="165" fontId="7" fillId="0" borderId="3" xfId="0" applyNumberFormat="1" applyFont="1" applyFill="1" applyBorder="1" applyAlignment="1"/>
    <xf numFmtId="0" fontId="1" fillId="0" borderId="0" xfId="0" applyFont="1" applyFill="1" applyAlignment="1">
      <alignment horizontal="left"/>
    </xf>
    <xf numFmtId="0" fontId="11" fillId="0" borderId="0" xfId="0" applyFont="1" applyFill="1" applyAlignment="1">
      <alignment wrapText="1"/>
    </xf>
    <xf numFmtId="165" fontId="6" fillId="0" borderId="0" xfId="0" applyNumberFormat="1" applyFont="1" applyFill="1" applyAlignment="1"/>
    <xf numFmtId="165" fontId="7" fillId="0" borderId="0" xfId="0" applyNumberFormat="1" applyFont="1" applyFill="1" applyAlignment="1"/>
    <xf numFmtId="0" fontId="12" fillId="2" borderId="0" xfId="0" applyFont="1" applyFill="1" applyAlignment="1">
      <alignment wrapText="1" indent="3"/>
    </xf>
    <xf numFmtId="166" fontId="1" fillId="2" borderId="0" xfId="0" applyNumberFormat="1" applyFont="1" applyFill="1" applyAlignment="1"/>
    <xf numFmtId="166" fontId="1" fillId="2" borderId="0" xfId="0" applyNumberFormat="1" applyFont="1" applyFill="1" applyAlignment="1">
      <alignment horizontal="left"/>
    </xf>
    <xf numFmtId="166" fontId="6" fillId="2" borderId="2" xfId="0" applyNumberFormat="1" applyFont="1" applyFill="1" applyBorder="1" applyAlignment="1"/>
    <xf numFmtId="165" fontId="6" fillId="2" borderId="5" xfId="0" applyNumberFormat="1" applyFont="1" applyFill="1" applyBorder="1" applyAlignment="1"/>
    <xf numFmtId="165" fontId="7" fillId="2" borderId="5" xfId="0" applyNumberFormat="1" applyFont="1" applyFill="1" applyBorder="1" applyAlignment="1"/>
    <xf numFmtId="169" fontId="13" fillId="2" borderId="0" xfId="1" applyNumberFormat="1" applyFont="1" applyFill="1" applyBorder="1" applyAlignment="1"/>
    <xf numFmtId="0" fontId="5" fillId="0" borderId="0" xfId="0" applyFont="1" applyFill="1" applyAlignment="1">
      <alignment wrapText="1"/>
    </xf>
    <xf numFmtId="169" fontId="13" fillId="2" borderId="0" xfId="1" applyNumberFormat="1" applyFont="1" applyFill="1" applyBorder="1" applyAlignment="1">
      <alignment horizontal="left"/>
    </xf>
    <xf numFmtId="0" fontId="1" fillId="2" borderId="0" xfId="0" applyFont="1" applyFill="1" applyAlignment="1"/>
    <xf numFmtId="169" fontId="13" fillId="2" borderId="7" xfId="1" applyNumberFormat="1" applyFont="1" applyFill="1" applyBorder="1" applyAlignment="1"/>
    <xf numFmtId="168" fontId="13" fillId="2" borderId="10" xfId="2" applyNumberFormat="1" applyFont="1" applyFill="1" applyBorder="1" applyAlignment="1"/>
    <xf numFmtId="0" fontId="1" fillId="0" borderId="0" xfId="0" applyFont="1" applyFill="1" applyAlignment="1">
      <alignment horizontal="left" wrapText="1" indent="3"/>
    </xf>
    <xf numFmtId="0" fontId="1" fillId="2" borderId="0" xfId="0" applyFont="1" applyFill="1" applyAlignment="1">
      <alignment horizontal="left" wrapText="1" indent="3"/>
    </xf>
    <xf numFmtId="0" fontId="14" fillId="0" borderId="0" xfId="0" applyFont="1" applyAlignment="1">
      <alignment horizontal="left" wrapText="1"/>
    </xf>
    <xf numFmtId="0" fontId="16" fillId="0" borderId="0" xfId="0" applyFont="1" applyFill="1" applyAlignment="1">
      <alignment horizontal="left"/>
    </xf>
    <xf numFmtId="0" fontId="9" fillId="0" borderId="1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418B2-C712-4866-BAA2-C79B8A504DB7}">
  <sheetPr>
    <pageSetUpPr fitToPage="1"/>
  </sheetPr>
  <dimension ref="A1:G22"/>
  <sheetViews>
    <sheetView tabSelected="1" workbookViewId="0">
      <selection activeCell="H13" sqref="H13"/>
    </sheetView>
  </sheetViews>
  <sheetFormatPr defaultColWidth="21.44140625" defaultRowHeight="13.2" x14ac:dyDescent="0.25"/>
  <cols>
    <col min="1" max="1" width="78.44140625" customWidth="1"/>
    <col min="2" max="2" width="15.77734375" customWidth="1"/>
    <col min="3" max="3" width="0.77734375" customWidth="1"/>
    <col min="4" max="4" width="15.77734375" customWidth="1"/>
    <col min="5" max="5" width="0.77734375" customWidth="1"/>
    <col min="6" max="6" width="15.77734375" customWidth="1"/>
  </cols>
  <sheetData>
    <row r="1" spans="1:6" ht="13.8" x14ac:dyDescent="0.25">
      <c r="A1" s="9" t="s">
        <v>91</v>
      </c>
    </row>
    <row r="2" spans="1:6" ht="13.8" x14ac:dyDescent="0.25">
      <c r="A2" s="9" t="s">
        <v>102</v>
      </c>
      <c r="B2" s="6" t="s">
        <v>36</v>
      </c>
      <c r="C2" s="3" t="s">
        <v>36</v>
      </c>
      <c r="D2" s="6" t="s">
        <v>36</v>
      </c>
      <c r="E2" s="3" t="s">
        <v>36</v>
      </c>
      <c r="F2" s="6" t="s">
        <v>36</v>
      </c>
    </row>
    <row r="3" spans="1:6" x14ac:dyDescent="0.25">
      <c r="A3" s="2"/>
      <c r="B3" s="23"/>
      <c r="C3" s="24" t="s">
        <v>36</v>
      </c>
      <c r="D3" s="24" t="s">
        <v>36</v>
      </c>
      <c r="E3" s="24" t="s">
        <v>36</v>
      </c>
      <c r="F3" s="24" t="s">
        <v>36</v>
      </c>
    </row>
    <row r="4" spans="1:6" ht="18.75" customHeight="1" x14ac:dyDescent="0.25">
      <c r="A4" s="11" t="s">
        <v>92</v>
      </c>
      <c r="B4" s="12">
        <v>44742</v>
      </c>
      <c r="C4" s="10" t="s">
        <v>0</v>
      </c>
      <c r="D4" s="12">
        <v>44377</v>
      </c>
      <c r="E4" s="10" t="s">
        <v>0</v>
      </c>
      <c r="F4" s="12">
        <v>44012</v>
      </c>
    </row>
    <row r="5" spans="1:6" x14ac:dyDescent="0.25">
      <c r="A5" s="13" t="s">
        <v>37</v>
      </c>
      <c r="B5" s="31">
        <v>80187</v>
      </c>
      <c r="C5" s="22"/>
      <c r="D5" s="112">
        <v>76118</v>
      </c>
      <c r="E5" s="22"/>
      <c r="F5" s="36">
        <v>70950</v>
      </c>
    </row>
    <row r="6" spans="1:6" x14ac:dyDescent="0.25">
      <c r="A6" s="15" t="s">
        <v>38</v>
      </c>
      <c r="B6" s="25">
        <v>42157</v>
      </c>
      <c r="C6" s="2"/>
      <c r="D6" s="113">
        <v>37108</v>
      </c>
      <c r="E6" s="2"/>
      <c r="F6" s="37">
        <v>35250</v>
      </c>
    </row>
    <row r="7" spans="1:6" x14ac:dyDescent="0.25">
      <c r="A7" s="17" t="s">
        <v>39</v>
      </c>
      <c r="B7" s="26">
        <v>20217</v>
      </c>
      <c r="C7" s="22"/>
      <c r="D7" s="57">
        <v>21024</v>
      </c>
      <c r="E7" s="22"/>
      <c r="F7" s="38">
        <v>19994</v>
      </c>
    </row>
    <row r="8" spans="1:6" x14ac:dyDescent="0.25">
      <c r="A8" s="13" t="s">
        <v>40</v>
      </c>
      <c r="B8" s="27">
        <v>17813</v>
      </c>
      <c r="C8" s="22"/>
      <c r="D8" s="30">
        <v>17986</v>
      </c>
      <c r="E8" s="22"/>
      <c r="F8" s="39">
        <v>15706</v>
      </c>
    </row>
    <row r="9" spans="1:6" x14ac:dyDescent="0.25">
      <c r="A9" s="15" t="s">
        <v>41</v>
      </c>
      <c r="B9" s="28">
        <v>-439</v>
      </c>
      <c r="C9" s="2"/>
      <c r="D9" s="114">
        <v>-502</v>
      </c>
      <c r="E9" s="2"/>
      <c r="F9" s="40">
        <v>-465</v>
      </c>
    </row>
    <row r="10" spans="1:6" x14ac:dyDescent="0.25">
      <c r="A10" s="17" t="s">
        <v>42</v>
      </c>
      <c r="B10" s="26">
        <v>51</v>
      </c>
      <c r="C10" s="22"/>
      <c r="D10" s="57">
        <v>45</v>
      </c>
      <c r="E10" s="22"/>
      <c r="F10" s="38">
        <v>155</v>
      </c>
    </row>
    <row r="11" spans="1:6" x14ac:dyDescent="0.25">
      <c r="A11" s="4" t="s">
        <v>107</v>
      </c>
      <c r="B11" s="29">
        <v>570</v>
      </c>
      <c r="C11" s="2"/>
      <c r="D11" s="115">
        <v>86</v>
      </c>
      <c r="E11" s="2"/>
      <c r="F11" s="41">
        <v>438</v>
      </c>
    </row>
    <row r="12" spans="1:6" x14ac:dyDescent="0.25">
      <c r="A12" s="110" t="s">
        <v>108</v>
      </c>
      <c r="B12" s="27">
        <v>17995</v>
      </c>
      <c r="C12" s="22"/>
      <c r="D12" s="30">
        <v>17615</v>
      </c>
      <c r="E12" s="22"/>
      <c r="F12" s="39">
        <v>15834</v>
      </c>
    </row>
    <row r="13" spans="1:6" x14ac:dyDescent="0.25">
      <c r="A13" s="4" t="s">
        <v>109</v>
      </c>
      <c r="B13" s="29">
        <v>3202</v>
      </c>
      <c r="C13" s="2"/>
      <c r="D13" s="115">
        <v>3263</v>
      </c>
      <c r="E13" s="2"/>
      <c r="F13" s="41">
        <v>2731</v>
      </c>
    </row>
    <row r="14" spans="1:6" x14ac:dyDescent="0.25">
      <c r="A14" s="110" t="s">
        <v>110</v>
      </c>
      <c r="B14" s="27">
        <v>14793</v>
      </c>
      <c r="C14" s="22"/>
      <c r="D14" s="30">
        <v>14352</v>
      </c>
      <c r="E14" s="22"/>
      <c r="F14" s="39">
        <v>13103</v>
      </c>
    </row>
    <row r="15" spans="1:6" x14ac:dyDescent="0.25">
      <c r="A15" s="4" t="s">
        <v>44</v>
      </c>
      <c r="B15" s="32">
        <v>51</v>
      </c>
      <c r="C15" s="2"/>
      <c r="D15" s="114">
        <v>46</v>
      </c>
      <c r="E15" s="2"/>
      <c r="F15" s="40">
        <v>76</v>
      </c>
    </row>
    <row r="16" spans="1:6" ht="13.8" thickBot="1" x14ac:dyDescent="0.3">
      <c r="A16" s="110" t="s">
        <v>122</v>
      </c>
      <c r="B16" s="34">
        <v>14742</v>
      </c>
      <c r="C16" s="22"/>
      <c r="D16" s="66">
        <v>14306</v>
      </c>
      <c r="E16" s="22"/>
      <c r="F16" s="42">
        <v>13027</v>
      </c>
    </row>
    <row r="17" spans="1:7" ht="13.8" thickTop="1" x14ac:dyDescent="0.25">
      <c r="A17" s="2"/>
      <c r="B17" s="2"/>
      <c r="C17" s="2"/>
      <c r="D17" s="2"/>
      <c r="E17" s="2"/>
      <c r="F17" s="16"/>
    </row>
    <row r="18" spans="1:7" ht="15.6" x14ac:dyDescent="0.25">
      <c r="A18" s="110" t="s">
        <v>123</v>
      </c>
      <c r="B18" s="22"/>
      <c r="C18" s="22"/>
      <c r="D18" s="22"/>
      <c r="E18" s="22"/>
      <c r="F18" s="14"/>
    </row>
    <row r="19" spans="1:7" x14ac:dyDescent="0.25">
      <c r="A19" s="4" t="s">
        <v>111</v>
      </c>
      <c r="B19" s="35">
        <v>6</v>
      </c>
      <c r="C19" s="2"/>
      <c r="D19" s="116">
        <v>5.69</v>
      </c>
      <c r="E19" s="2"/>
      <c r="F19" s="43">
        <v>5.13</v>
      </c>
    </row>
    <row r="20" spans="1:7" x14ac:dyDescent="0.25">
      <c r="A20" s="111" t="s">
        <v>112</v>
      </c>
      <c r="B20" s="118">
        <v>5.81</v>
      </c>
      <c r="C20" s="22"/>
      <c r="D20" s="119">
        <v>5.5</v>
      </c>
      <c r="E20" s="22"/>
      <c r="F20" s="120">
        <v>4.96</v>
      </c>
    </row>
    <row r="21" spans="1:7" x14ac:dyDescent="0.25">
      <c r="B21" s="117"/>
      <c r="C21" s="117"/>
      <c r="D21" s="117"/>
      <c r="E21" s="117"/>
      <c r="F21" s="117"/>
      <c r="G21" s="117"/>
    </row>
    <row r="22" spans="1:7" ht="26.25" customHeight="1" x14ac:dyDescent="0.25">
      <c r="A22" s="179" t="s">
        <v>121</v>
      </c>
      <c r="B22" s="179"/>
      <c r="C22" s="179"/>
      <c r="D22" s="179"/>
      <c r="E22" s="179"/>
      <c r="F22" s="179"/>
    </row>
  </sheetData>
  <mergeCells count="1">
    <mergeCell ref="A22:F22"/>
  </mergeCells>
  <pageMargins left="0.7" right="0.7" top="0.75" bottom="0.75" header="0.3" footer="0.3"/>
  <pageSetup scale="7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4A34-B42B-47C7-9756-5820E737142D}">
  <sheetPr>
    <pageSetUpPr fitToPage="1"/>
  </sheetPr>
  <dimension ref="A1:F97"/>
  <sheetViews>
    <sheetView workbookViewId="0">
      <selection activeCell="A21" sqref="A21"/>
    </sheetView>
  </sheetViews>
  <sheetFormatPr defaultColWidth="21.44140625" defaultRowHeight="13.2" x14ac:dyDescent="0.25"/>
  <cols>
    <col min="1" max="1" width="98.109375" customWidth="1"/>
    <col min="2" max="2" width="11.6640625" customWidth="1"/>
    <col min="3" max="3" width="0.77734375" customWidth="1"/>
    <col min="4" max="4" width="11.6640625" customWidth="1"/>
    <col min="5" max="5" width="0.77734375" customWidth="1"/>
    <col min="6" max="6" width="11.6640625" customWidth="1"/>
  </cols>
  <sheetData>
    <row r="1" spans="1:6" ht="13.8" x14ac:dyDescent="0.25">
      <c r="A1" s="44" t="s">
        <v>91</v>
      </c>
    </row>
    <row r="2" spans="1:6" ht="13.8" x14ac:dyDescent="0.25">
      <c r="A2" s="44" t="s">
        <v>103</v>
      </c>
    </row>
    <row r="3" spans="1:6" ht="15" customHeight="1" x14ac:dyDescent="0.25">
      <c r="B3" s="51"/>
      <c r="C3" s="52"/>
      <c r="D3" s="52"/>
      <c r="E3" s="52"/>
      <c r="F3" s="52"/>
    </row>
    <row r="4" spans="1:6" ht="15" customHeight="1" x14ac:dyDescent="0.25">
      <c r="A4" s="11" t="s">
        <v>93</v>
      </c>
      <c r="B4" s="5">
        <v>44742</v>
      </c>
      <c r="D4" s="5">
        <v>44377</v>
      </c>
      <c r="F4" s="5">
        <v>44012</v>
      </c>
    </row>
    <row r="5" spans="1:6" ht="15" customHeight="1" x14ac:dyDescent="0.25">
      <c r="A5" s="45" t="s">
        <v>43</v>
      </c>
      <c r="B5" s="54">
        <v>14793</v>
      </c>
      <c r="C5" s="53"/>
      <c r="D5" s="55">
        <v>14352</v>
      </c>
      <c r="E5" s="53"/>
      <c r="F5" s="55">
        <v>13103</v>
      </c>
    </row>
    <row r="6" spans="1:6" ht="15" customHeight="1" x14ac:dyDescent="0.25">
      <c r="A6" s="46" t="s">
        <v>45</v>
      </c>
      <c r="B6" s="7"/>
      <c r="C6" s="2"/>
      <c r="D6" s="2"/>
      <c r="E6" s="2"/>
      <c r="F6" s="2"/>
    </row>
    <row r="7" spans="1:6" ht="15" customHeight="1" x14ac:dyDescent="0.25">
      <c r="A7" s="47" t="s">
        <v>130</v>
      </c>
      <c r="B7" s="26">
        <v>-1450</v>
      </c>
      <c r="C7" s="56"/>
      <c r="D7" s="57">
        <v>1023</v>
      </c>
      <c r="E7" s="56"/>
      <c r="F7" s="57">
        <v>-1083</v>
      </c>
    </row>
    <row r="8" spans="1:6" ht="15" customHeight="1" x14ac:dyDescent="0.25">
      <c r="A8" s="48" t="s">
        <v>131</v>
      </c>
      <c r="B8" s="58">
        <v>5</v>
      </c>
      <c r="C8" s="59"/>
      <c r="D8" s="60">
        <v>16</v>
      </c>
      <c r="E8" s="59"/>
      <c r="F8" s="60">
        <v>-12</v>
      </c>
    </row>
    <row r="9" spans="1:6" ht="15" customHeight="1" x14ac:dyDescent="0.25">
      <c r="A9" s="47" t="s">
        <v>132</v>
      </c>
      <c r="B9" s="61">
        <v>2992</v>
      </c>
      <c r="C9" s="56"/>
      <c r="D9" s="62">
        <v>1386</v>
      </c>
      <c r="E9" s="56"/>
      <c r="F9" s="62">
        <v>-150</v>
      </c>
    </row>
    <row r="10" spans="1:6" ht="15" customHeight="1" x14ac:dyDescent="0.25">
      <c r="A10" s="49" t="s">
        <v>46</v>
      </c>
      <c r="B10" s="63">
        <v>1547</v>
      </c>
      <c r="C10" s="59"/>
      <c r="D10" s="64">
        <v>2425</v>
      </c>
      <c r="E10" s="59"/>
      <c r="F10" s="64">
        <v>-1245</v>
      </c>
    </row>
    <row r="11" spans="1:6" ht="15" customHeight="1" x14ac:dyDescent="0.25">
      <c r="A11" s="13" t="s">
        <v>47</v>
      </c>
      <c r="B11" s="27">
        <v>16340</v>
      </c>
      <c r="C11" s="56"/>
      <c r="D11" s="30">
        <v>16777</v>
      </c>
      <c r="E11" s="56"/>
      <c r="F11" s="30">
        <v>11858</v>
      </c>
    </row>
    <row r="12" spans="1:6" ht="15" customHeight="1" x14ac:dyDescent="0.25">
      <c r="A12" s="50" t="s">
        <v>94</v>
      </c>
      <c r="B12" s="58">
        <v>43</v>
      </c>
      <c r="C12" s="59"/>
      <c r="D12" s="60">
        <v>50</v>
      </c>
      <c r="E12" s="59"/>
      <c r="F12" s="60">
        <v>60</v>
      </c>
    </row>
    <row r="13" spans="1:6" ht="15" customHeight="1" thickBot="1" x14ac:dyDescent="0.3">
      <c r="A13" s="13" t="s">
        <v>48</v>
      </c>
      <c r="B13" s="65">
        <v>16297</v>
      </c>
      <c r="C13" s="56"/>
      <c r="D13" s="66">
        <v>16727</v>
      </c>
      <c r="E13" s="56"/>
      <c r="F13" s="66">
        <v>11798</v>
      </c>
    </row>
    <row r="14" spans="1:6" ht="15" customHeight="1" thickTop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</sheetData>
  <pageMargins left="0.7" right="0.7" top="0.75" bottom="0.75" header="0.3" footer="0.3"/>
  <pageSetup scale="75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9"/>
  <sheetViews>
    <sheetView workbookViewId="0">
      <selection activeCell="E23" sqref="E23"/>
    </sheetView>
  </sheetViews>
  <sheetFormatPr defaultColWidth="21.44140625" defaultRowHeight="13.2" x14ac:dyDescent="0.25"/>
  <cols>
    <col min="1" max="1" width="92.77734375" customWidth="1"/>
    <col min="2" max="2" width="14.109375" customWidth="1"/>
    <col min="3" max="3" width="0.77734375" customWidth="1"/>
    <col min="4" max="4" width="14.109375" customWidth="1"/>
  </cols>
  <sheetData>
    <row r="1" spans="1:26" ht="13.8" x14ac:dyDescent="0.25">
      <c r="A1" s="44" t="s">
        <v>91</v>
      </c>
    </row>
    <row r="2" spans="1:26" ht="13.8" x14ac:dyDescent="0.25">
      <c r="A2" s="44" t="s">
        <v>104</v>
      </c>
      <c r="C2" s="6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68" customFormat="1" ht="12.75" customHeight="1" x14ac:dyDescent="0.2"/>
    <row r="4" spans="1:26" ht="15" customHeight="1" x14ac:dyDescent="0.25">
      <c r="A4" s="121" t="s">
        <v>113</v>
      </c>
      <c r="B4" s="12">
        <v>44742</v>
      </c>
      <c r="C4" s="10" t="s">
        <v>0</v>
      </c>
      <c r="D4" s="12">
        <v>44377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69" t="s">
        <v>1</v>
      </c>
      <c r="B5" s="14"/>
      <c r="C5" s="21" t="s">
        <v>0</v>
      </c>
      <c r="D5" s="14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x14ac:dyDescent="0.25">
      <c r="A6" s="18" t="s">
        <v>2</v>
      </c>
      <c r="B6" s="2"/>
      <c r="C6" s="1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17" t="s">
        <v>3</v>
      </c>
      <c r="B7" s="73">
        <v>7214</v>
      </c>
      <c r="C7" s="72" t="s">
        <v>0</v>
      </c>
      <c r="D7" s="74">
        <v>10288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50" t="s">
        <v>4</v>
      </c>
      <c r="B8" s="153">
        <v>5143</v>
      </c>
      <c r="C8" s="123" t="s">
        <v>0</v>
      </c>
      <c r="D8" s="154">
        <v>4725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165" t="s">
        <v>5</v>
      </c>
      <c r="B9" s="166"/>
      <c r="C9" s="72" t="s">
        <v>0</v>
      </c>
      <c r="D9" s="16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55" t="s">
        <v>6</v>
      </c>
      <c r="B10" s="153">
        <v>2168</v>
      </c>
      <c r="C10" s="123" t="s">
        <v>0</v>
      </c>
      <c r="D10" s="154">
        <v>1645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70" t="s">
        <v>7</v>
      </c>
      <c r="B11" s="75">
        <v>856</v>
      </c>
      <c r="C11" s="72" t="s">
        <v>0</v>
      </c>
      <c r="D11" s="76">
        <v>719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55" t="s">
        <v>8</v>
      </c>
      <c r="B12" s="156">
        <v>3900</v>
      </c>
      <c r="C12" s="123" t="s">
        <v>0</v>
      </c>
      <c r="D12" s="157">
        <v>3619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17" t="s">
        <v>9</v>
      </c>
      <c r="B13" s="75">
        <v>6924</v>
      </c>
      <c r="C13" s="72" t="s">
        <v>0</v>
      </c>
      <c r="D13" s="76">
        <v>5983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50" t="s">
        <v>10</v>
      </c>
      <c r="B14" s="156">
        <v>2372</v>
      </c>
      <c r="C14" s="123" t="s">
        <v>0</v>
      </c>
      <c r="D14" s="154">
        <v>2095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 t="s">
        <v>11</v>
      </c>
      <c r="B15" s="77">
        <v>21653</v>
      </c>
      <c r="C15" s="72" t="s">
        <v>0</v>
      </c>
      <c r="D15" s="79">
        <v>23091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49" t="s">
        <v>12</v>
      </c>
      <c r="B16" s="153">
        <v>21195</v>
      </c>
      <c r="C16" s="123" t="s">
        <v>0</v>
      </c>
      <c r="D16" s="154">
        <v>21686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 t="s">
        <v>13</v>
      </c>
      <c r="B17" s="75">
        <v>39700</v>
      </c>
      <c r="C17" s="72" t="s">
        <v>0</v>
      </c>
      <c r="D17" s="76">
        <v>40924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49" t="s">
        <v>14</v>
      </c>
      <c r="B18" s="153">
        <v>23679</v>
      </c>
      <c r="C18" s="123" t="s">
        <v>0</v>
      </c>
      <c r="D18" s="154">
        <v>23642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 t="s">
        <v>15</v>
      </c>
      <c r="B19" s="77">
        <v>10981</v>
      </c>
      <c r="C19" s="72" t="s">
        <v>0</v>
      </c>
      <c r="D19" s="78">
        <v>9964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49" t="s">
        <v>16</v>
      </c>
      <c r="B20" s="159">
        <v>117208</v>
      </c>
      <c r="C20" s="123" t="s">
        <v>0</v>
      </c>
      <c r="D20" s="160">
        <v>119307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14"/>
      <c r="B21" s="22"/>
      <c r="C21" s="22"/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162" t="s">
        <v>17</v>
      </c>
      <c r="B22" s="161"/>
      <c r="C22" s="123" t="s">
        <v>0</v>
      </c>
      <c r="D22" s="16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13" t="s">
        <v>18</v>
      </c>
      <c r="B23" s="22"/>
      <c r="C23" s="72" t="s">
        <v>0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50" t="s">
        <v>19</v>
      </c>
      <c r="B24" s="163">
        <v>14882</v>
      </c>
      <c r="C24" s="123" t="s">
        <v>0</v>
      </c>
      <c r="D24" s="164">
        <v>13720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7" t="s">
        <v>20</v>
      </c>
      <c r="B25" s="75">
        <v>9554</v>
      </c>
      <c r="C25" s="72" t="s">
        <v>0</v>
      </c>
      <c r="D25" s="76">
        <v>10523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50" t="s">
        <v>21</v>
      </c>
      <c r="B26" s="156">
        <v>8645</v>
      </c>
      <c r="C26" s="123" t="s">
        <v>0</v>
      </c>
      <c r="D26" s="157">
        <v>8889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13" t="s">
        <v>22</v>
      </c>
      <c r="B27" s="168">
        <v>33081</v>
      </c>
      <c r="C27" s="72" t="s">
        <v>0</v>
      </c>
      <c r="D27" s="79">
        <v>33132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49" t="s">
        <v>23</v>
      </c>
      <c r="B28" s="153">
        <v>22848</v>
      </c>
      <c r="C28" s="123" t="s">
        <v>0</v>
      </c>
      <c r="D28" s="154">
        <v>23099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3" t="s">
        <v>24</v>
      </c>
      <c r="B29" s="75">
        <v>6809</v>
      </c>
      <c r="C29" s="72" t="s">
        <v>0</v>
      </c>
      <c r="D29" s="76">
        <v>6153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49" t="s">
        <v>25</v>
      </c>
      <c r="B30" s="156">
        <v>7616</v>
      </c>
      <c r="C30" s="123" t="s">
        <v>0</v>
      </c>
      <c r="D30" s="157">
        <v>10269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13" t="s">
        <v>26</v>
      </c>
      <c r="B31" s="77">
        <v>70354</v>
      </c>
      <c r="C31" s="72" t="s">
        <v>0</v>
      </c>
      <c r="D31" s="78">
        <v>72653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49" t="s">
        <v>27</v>
      </c>
      <c r="B32" s="161"/>
      <c r="C32" s="123" t="s">
        <v>0</v>
      </c>
      <c r="D32" s="16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17" t="s">
        <v>28</v>
      </c>
      <c r="B33" s="75">
        <v>843</v>
      </c>
      <c r="C33" s="72" t="s">
        <v>0</v>
      </c>
      <c r="D33" s="76">
        <v>870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50" t="s">
        <v>29</v>
      </c>
      <c r="B34" s="153">
        <v>0</v>
      </c>
      <c r="C34" s="123" t="s">
        <v>0</v>
      </c>
      <c r="D34" s="154"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1" t="s">
        <v>133</v>
      </c>
      <c r="B35" s="75">
        <v>4009</v>
      </c>
      <c r="C35" s="72" t="s">
        <v>0</v>
      </c>
      <c r="D35" s="76">
        <v>4009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50" t="s">
        <v>30</v>
      </c>
      <c r="B36" s="153">
        <v>65795</v>
      </c>
      <c r="C36" s="123" t="s">
        <v>0</v>
      </c>
      <c r="D36" s="154">
        <v>64848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17" t="s">
        <v>31</v>
      </c>
      <c r="B37" s="75">
        <v>-916</v>
      </c>
      <c r="C37" s="72" t="s">
        <v>0</v>
      </c>
      <c r="D37" s="76">
        <v>-1006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09" t="s">
        <v>124</v>
      </c>
      <c r="B38" s="153">
        <v>-12189</v>
      </c>
      <c r="C38" s="123" t="s">
        <v>0</v>
      </c>
      <c r="D38" s="154">
        <v>-13744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111" t="s">
        <v>134</v>
      </c>
      <c r="B39" s="75">
        <v>-123382</v>
      </c>
      <c r="C39" s="72" t="s">
        <v>0</v>
      </c>
      <c r="D39" s="76">
        <v>-114973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50" t="s">
        <v>32</v>
      </c>
      <c r="B40" s="153">
        <v>112429</v>
      </c>
      <c r="C40" s="123" t="s">
        <v>0</v>
      </c>
      <c r="D40" s="154">
        <v>106374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17" t="s">
        <v>33</v>
      </c>
      <c r="B41" s="77">
        <v>265</v>
      </c>
      <c r="C41" s="72" t="s">
        <v>0</v>
      </c>
      <c r="D41" s="78">
        <v>276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49" t="s">
        <v>34</v>
      </c>
      <c r="B42" s="156">
        <v>46854</v>
      </c>
      <c r="C42" s="123" t="s">
        <v>0</v>
      </c>
      <c r="D42" s="158">
        <v>46654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13" t="s">
        <v>35</v>
      </c>
      <c r="B43" s="169">
        <v>117208</v>
      </c>
      <c r="C43" s="72" t="s">
        <v>0</v>
      </c>
      <c r="D43" s="170">
        <v>119307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</sheetData>
  <pageMargins left="0.7" right="0.7" top="0.75" bottom="0.75" header="0.3" footer="0.3"/>
  <pageSetup scale="82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8475-C61C-4C24-B9EC-06250D7E17A4}">
  <sheetPr>
    <pageSetUpPr fitToPage="1"/>
  </sheetPr>
  <dimension ref="A1:Q89"/>
  <sheetViews>
    <sheetView workbookViewId="0">
      <selection activeCell="I43" sqref="I43"/>
    </sheetView>
  </sheetViews>
  <sheetFormatPr defaultColWidth="21.44140625" defaultRowHeight="13.2" x14ac:dyDescent="0.25"/>
  <cols>
    <col min="1" max="1" width="50.6640625" customWidth="1"/>
    <col min="2" max="2" width="16" customWidth="1"/>
    <col min="3" max="6" width="19.44140625" customWidth="1"/>
    <col min="7" max="7" width="18.6640625" bestFit="1" customWidth="1"/>
    <col min="8" max="11" width="19.44140625" customWidth="1"/>
  </cols>
  <sheetData>
    <row r="1" spans="1:17" ht="13.8" x14ac:dyDescent="0.25">
      <c r="A1" s="180" t="s">
        <v>91</v>
      </c>
      <c r="B1" s="180"/>
    </row>
    <row r="2" spans="1:17" ht="13.8" x14ac:dyDescent="0.25">
      <c r="A2" s="89" t="s">
        <v>105</v>
      </c>
      <c r="E2" s="80"/>
      <c r="F2" s="80"/>
      <c r="G2" s="80"/>
      <c r="H2" s="80"/>
      <c r="I2" s="80"/>
      <c r="J2" s="80"/>
      <c r="K2" s="90"/>
      <c r="L2" s="16"/>
      <c r="M2" s="16"/>
      <c r="N2" s="16"/>
      <c r="O2" s="16"/>
      <c r="P2" s="16"/>
      <c r="Q2" s="16"/>
    </row>
    <row r="3" spans="1:17" ht="13.8" x14ac:dyDescent="0.25">
      <c r="A3" s="89"/>
      <c r="E3" s="80"/>
      <c r="F3" s="80"/>
      <c r="G3" s="80"/>
      <c r="H3" s="80"/>
      <c r="I3" s="80"/>
      <c r="J3" s="80"/>
      <c r="K3" s="90"/>
      <c r="L3" s="16"/>
      <c r="M3" s="16"/>
      <c r="N3" s="16"/>
      <c r="O3" s="16"/>
      <c r="P3" s="16"/>
      <c r="Q3" s="16"/>
    </row>
    <row r="4" spans="1:17" ht="13.8" x14ac:dyDescent="0.25">
      <c r="A4" s="89"/>
      <c r="B4" s="181" t="s">
        <v>49</v>
      </c>
      <c r="C4" s="181"/>
      <c r="E4" s="80"/>
      <c r="F4" s="80"/>
      <c r="G4" s="80"/>
      <c r="H4" s="80"/>
      <c r="I4" s="80"/>
      <c r="J4" s="80"/>
      <c r="K4" s="90"/>
      <c r="L4" s="16"/>
      <c r="M4" s="16"/>
      <c r="N4" s="16"/>
      <c r="O4" s="16"/>
      <c r="P4" s="16"/>
      <c r="Q4" s="16"/>
    </row>
    <row r="5" spans="1:17" ht="31.2" x14ac:dyDescent="0.25">
      <c r="A5" s="121" t="s">
        <v>114</v>
      </c>
      <c r="B5" s="91" t="s">
        <v>95</v>
      </c>
      <c r="C5" s="92" t="s">
        <v>96</v>
      </c>
      <c r="D5" s="92" t="s">
        <v>50</v>
      </c>
      <c r="E5" s="92" t="s">
        <v>51</v>
      </c>
      <c r="F5" s="92" t="s">
        <v>52</v>
      </c>
      <c r="G5" s="92" t="s">
        <v>53</v>
      </c>
      <c r="H5" s="92" t="s">
        <v>54</v>
      </c>
      <c r="I5" s="92" t="s">
        <v>55</v>
      </c>
      <c r="J5" s="92" t="s">
        <v>56</v>
      </c>
      <c r="K5" s="92" t="s">
        <v>97</v>
      </c>
    </row>
    <row r="6" spans="1:17" ht="15" customHeight="1" x14ac:dyDescent="0.25">
      <c r="A6" s="13" t="s">
        <v>63</v>
      </c>
      <c r="B6" s="135">
        <v>2504751</v>
      </c>
      <c r="C6" s="36">
        <v>4009</v>
      </c>
      <c r="D6" s="36">
        <v>928</v>
      </c>
      <c r="E6" s="36">
        <v>63827</v>
      </c>
      <c r="F6" s="36">
        <v>-1146</v>
      </c>
      <c r="G6" s="36">
        <v>-14936</v>
      </c>
      <c r="H6" s="36">
        <v>-100406</v>
      </c>
      <c r="I6" s="36">
        <v>94918</v>
      </c>
      <c r="J6" s="36">
        <v>385</v>
      </c>
      <c r="K6" s="36">
        <f>SUM(C6:J6)</f>
        <v>47579</v>
      </c>
    </row>
    <row r="7" spans="1:17" s="97" customFormat="1" ht="15" customHeight="1" x14ac:dyDescent="0.25">
      <c r="A7" s="21" t="s">
        <v>57</v>
      </c>
      <c r="B7" s="95"/>
      <c r="C7" s="173"/>
      <c r="D7" s="173"/>
      <c r="E7" s="173"/>
      <c r="F7" s="173"/>
      <c r="G7" s="173"/>
      <c r="H7" s="173"/>
      <c r="I7" s="171">
        <v>13027</v>
      </c>
      <c r="J7" s="171">
        <v>76</v>
      </c>
      <c r="K7" s="171">
        <v>13103</v>
      </c>
    </row>
    <row r="8" spans="1:17" s="97" customFormat="1" ht="15" customHeight="1" x14ac:dyDescent="0.25">
      <c r="A8" s="81" t="s">
        <v>58</v>
      </c>
      <c r="B8" s="122"/>
      <c r="C8" s="88"/>
      <c r="D8" s="88"/>
      <c r="E8" s="88"/>
      <c r="F8" s="88"/>
      <c r="G8" s="87">
        <v>-1229</v>
      </c>
      <c r="H8" s="88"/>
      <c r="I8" s="88"/>
      <c r="J8" s="88">
        <v>-16</v>
      </c>
      <c r="K8" s="87">
        <v>-1245</v>
      </c>
    </row>
    <row r="9" spans="1:17" s="97" customFormat="1" ht="15" customHeight="1" x14ac:dyDescent="0.25">
      <c r="A9" s="174" t="s">
        <v>116</v>
      </c>
      <c r="B9" s="95"/>
      <c r="C9" s="53"/>
      <c r="D9" s="53"/>
      <c r="E9" s="53"/>
      <c r="F9" s="53"/>
      <c r="G9" s="53"/>
      <c r="H9" s="53"/>
      <c r="I9" s="53"/>
      <c r="J9" s="53"/>
      <c r="K9" s="53"/>
    </row>
    <row r="10" spans="1:17" s="97" customFormat="1" ht="15" customHeight="1" x14ac:dyDescent="0.25">
      <c r="A10" s="126" t="s">
        <v>59</v>
      </c>
      <c r="B10" s="122"/>
      <c r="C10" s="88"/>
      <c r="D10" s="88"/>
      <c r="E10" s="88"/>
      <c r="F10" s="88"/>
      <c r="G10" s="88"/>
      <c r="H10" s="88"/>
      <c r="I10" s="87">
        <v>-7551</v>
      </c>
      <c r="J10" s="87"/>
      <c r="K10" s="87">
        <v>-7551</v>
      </c>
    </row>
    <row r="11" spans="1:17" s="97" customFormat="1" ht="15" customHeight="1" x14ac:dyDescent="0.25">
      <c r="A11" s="178" t="s">
        <v>127</v>
      </c>
      <c r="B11" s="95"/>
      <c r="C11" s="53"/>
      <c r="D11" s="53"/>
      <c r="E11" s="53"/>
      <c r="F11" s="53"/>
      <c r="G11" s="53"/>
      <c r="H11" s="53"/>
      <c r="I11" s="38">
        <v>-263</v>
      </c>
      <c r="J11" s="53"/>
      <c r="K11" s="38">
        <v>-263</v>
      </c>
    </row>
    <row r="12" spans="1:17" s="97" customFormat="1" ht="15" customHeight="1" x14ac:dyDescent="0.25">
      <c r="A12" s="81" t="s">
        <v>85</v>
      </c>
      <c r="B12" s="124">
        <v>-61346</v>
      </c>
      <c r="C12" s="88"/>
      <c r="D12" s="88"/>
      <c r="E12" s="88"/>
      <c r="F12" s="88"/>
      <c r="G12" s="88"/>
      <c r="H12" s="87">
        <v>-7405</v>
      </c>
      <c r="I12" s="88"/>
      <c r="J12" s="88"/>
      <c r="K12" s="87">
        <v>-7405</v>
      </c>
    </row>
    <row r="13" spans="1:17" s="97" customFormat="1" ht="15" customHeight="1" x14ac:dyDescent="0.25">
      <c r="A13" s="21" t="s">
        <v>98</v>
      </c>
      <c r="B13" s="94">
        <v>32603</v>
      </c>
      <c r="C13" s="38"/>
      <c r="D13" s="53"/>
      <c r="E13" s="38">
        <v>362</v>
      </c>
      <c r="F13" s="53"/>
      <c r="G13" s="53"/>
      <c r="H13" s="38">
        <v>2212</v>
      </c>
      <c r="I13" s="53"/>
      <c r="J13" s="53"/>
      <c r="K13" s="38">
        <v>2574</v>
      </c>
    </row>
    <row r="14" spans="1:17" s="97" customFormat="1" ht="15" customHeight="1" x14ac:dyDescent="0.25">
      <c r="A14" s="81" t="s">
        <v>60</v>
      </c>
      <c r="B14" s="124">
        <v>3738</v>
      </c>
      <c r="C14" s="88"/>
      <c r="D14" s="87">
        <v>-31</v>
      </c>
      <c r="E14" s="87">
        <v>5</v>
      </c>
      <c r="F14" s="88"/>
      <c r="G14" s="88"/>
      <c r="H14" s="87">
        <v>26</v>
      </c>
      <c r="I14" s="88"/>
      <c r="J14" s="88"/>
      <c r="K14" s="87">
        <v>0</v>
      </c>
    </row>
    <row r="15" spans="1:17" s="97" customFormat="1" ht="15" customHeight="1" x14ac:dyDescent="0.25">
      <c r="A15" s="21" t="s">
        <v>61</v>
      </c>
      <c r="B15" s="95"/>
      <c r="C15" s="53"/>
      <c r="D15" s="53"/>
      <c r="E15" s="53"/>
      <c r="F15" s="38">
        <v>66</v>
      </c>
      <c r="G15" s="53"/>
      <c r="H15" s="53"/>
      <c r="I15" s="38">
        <v>108</v>
      </c>
      <c r="J15" s="53"/>
      <c r="K15" s="38">
        <v>174</v>
      </c>
    </row>
    <row r="16" spans="1:17" s="97" customFormat="1" ht="15" customHeight="1" x14ac:dyDescent="0.25">
      <c r="A16" s="81" t="s">
        <v>62</v>
      </c>
      <c r="B16" s="122"/>
      <c r="C16" s="88"/>
      <c r="D16" s="88"/>
      <c r="E16" s="87"/>
      <c r="F16" s="88"/>
      <c r="G16" s="88"/>
      <c r="H16" s="88"/>
      <c r="I16" s="88"/>
      <c r="J16" s="87">
        <v>-88</v>
      </c>
      <c r="K16" s="87">
        <v>-88</v>
      </c>
    </row>
    <row r="17" spans="1:11" s="97" customFormat="1" ht="14.1" customHeight="1" x14ac:dyDescent="0.25">
      <c r="A17" s="13" t="s">
        <v>115</v>
      </c>
      <c r="B17" s="175">
        <v>2479746</v>
      </c>
      <c r="C17" s="176">
        <v>4009</v>
      </c>
      <c r="D17" s="55">
        <v>897</v>
      </c>
      <c r="E17" s="55">
        <v>64194</v>
      </c>
      <c r="F17" s="55">
        <v>-1080</v>
      </c>
      <c r="G17" s="55">
        <v>-16165</v>
      </c>
      <c r="H17" s="55">
        <v>-105573</v>
      </c>
      <c r="I17" s="55">
        <v>100239</v>
      </c>
      <c r="J17" s="55">
        <v>357</v>
      </c>
      <c r="K17" s="55">
        <v>46878</v>
      </c>
    </row>
    <row r="18" spans="1:11" s="97" customFormat="1" ht="14.1" customHeight="1" x14ac:dyDescent="0.25">
      <c r="A18" s="81" t="s">
        <v>57</v>
      </c>
      <c r="B18" s="127"/>
      <c r="C18" s="59"/>
      <c r="D18" s="59"/>
      <c r="E18" s="59"/>
      <c r="F18" s="59"/>
      <c r="G18" s="60"/>
      <c r="H18" s="59"/>
      <c r="I18" s="59">
        <v>14306</v>
      </c>
      <c r="J18" s="128">
        <v>46</v>
      </c>
      <c r="K18" s="60">
        <v>14352</v>
      </c>
    </row>
    <row r="19" spans="1:11" s="97" customFormat="1" ht="14.1" customHeight="1" x14ac:dyDescent="0.25">
      <c r="A19" s="21" t="s">
        <v>58</v>
      </c>
      <c r="B19" s="136"/>
      <c r="C19" s="56"/>
      <c r="D19" s="56"/>
      <c r="E19" s="56"/>
      <c r="F19" s="56"/>
      <c r="G19" s="56">
        <v>2421</v>
      </c>
      <c r="H19" s="56"/>
      <c r="I19" s="56"/>
      <c r="J19" s="56">
        <v>4</v>
      </c>
      <c r="K19" s="56">
        <v>2425</v>
      </c>
    </row>
    <row r="20" spans="1:11" s="97" customFormat="1" ht="14.1" customHeight="1" x14ac:dyDescent="0.25">
      <c r="A20" s="125" t="s">
        <v>125</v>
      </c>
      <c r="B20" s="127"/>
      <c r="C20" s="59"/>
      <c r="D20" s="59"/>
      <c r="E20" s="59"/>
      <c r="F20" s="59"/>
      <c r="G20" s="59"/>
      <c r="H20" s="59"/>
      <c r="I20" s="60"/>
      <c r="J20" s="60"/>
      <c r="K20" s="60">
        <v>0</v>
      </c>
    </row>
    <row r="21" spans="1:11" s="97" customFormat="1" ht="14.1" customHeight="1" x14ac:dyDescent="0.25">
      <c r="A21" s="107" t="s">
        <v>59</v>
      </c>
      <c r="B21" s="136"/>
      <c r="C21" s="56"/>
      <c r="D21" s="56"/>
      <c r="E21" s="56"/>
      <c r="F21" s="56"/>
      <c r="G21" s="56"/>
      <c r="H21" s="56"/>
      <c r="I21" s="57">
        <v>-8020</v>
      </c>
      <c r="J21" s="56"/>
      <c r="K21" s="57">
        <v>-8020</v>
      </c>
    </row>
    <row r="22" spans="1:11" s="97" customFormat="1" ht="14.1" customHeight="1" x14ac:dyDescent="0.25">
      <c r="A22" s="177" t="s">
        <v>127</v>
      </c>
      <c r="B22" s="129"/>
      <c r="C22" s="59"/>
      <c r="D22" s="59"/>
      <c r="E22" s="59"/>
      <c r="F22" s="59"/>
      <c r="G22" s="59"/>
      <c r="H22" s="60"/>
      <c r="I22" s="59">
        <v>-271</v>
      </c>
      <c r="J22" s="59"/>
      <c r="K22" s="60">
        <v>-271</v>
      </c>
    </row>
    <row r="23" spans="1:11" s="97" customFormat="1" ht="14.1" customHeight="1" x14ac:dyDescent="0.25">
      <c r="A23" s="21" t="s">
        <v>85</v>
      </c>
      <c r="B23" s="137">
        <v>-81343</v>
      </c>
      <c r="C23" s="57"/>
      <c r="D23" s="56"/>
      <c r="E23" s="57"/>
      <c r="F23" s="56"/>
      <c r="G23" s="56"/>
      <c r="H23" s="57">
        <v>-11009</v>
      </c>
      <c r="I23" s="56"/>
      <c r="J23" s="56"/>
      <c r="K23" s="57">
        <v>-11009</v>
      </c>
    </row>
    <row r="24" spans="1:11" s="97" customFormat="1" ht="14.1" customHeight="1" x14ac:dyDescent="0.25">
      <c r="A24" s="81" t="s">
        <v>98</v>
      </c>
      <c r="B24" s="129">
        <v>28001</v>
      </c>
      <c r="C24" s="59"/>
      <c r="D24" s="60"/>
      <c r="E24" s="60">
        <v>650</v>
      </c>
      <c r="F24" s="59"/>
      <c r="G24" s="59"/>
      <c r="H24" s="60">
        <v>1586</v>
      </c>
      <c r="I24" s="59"/>
      <c r="J24" s="59"/>
      <c r="K24" s="60">
        <v>2236</v>
      </c>
    </row>
    <row r="25" spans="1:11" s="97" customFormat="1" ht="14.1" customHeight="1" x14ac:dyDescent="0.25">
      <c r="A25" s="21" t="s">
        <v>60</v>
      </c>
      <c r="B25" s="136">
        <v>3302</v>
      </c>
      <c r="C25" s="56"/>
      <c r="D25" s="56">
        <v>-27</v>
      </c>
      <c r="E25" s="56">
        <v>4</v>
      </c>
      <c r="F25" s="57"/>
      <c r="G25" s="56"/>
      <c r="H25" s="56">
        <v>23</v>
      </c>
      <c r="I25" s="57"/>
      <c r="J25" s="56"/>
      <c r="K25" s="57">
        <v>0</v>
      </c>
    </row>
    <row r="26" spans="1:11" s="97" customFormat="1" ht="14.1" customHeight="1" x14ac:dyDescent="0.25">
      <c r="A26" s="81" t="s">
        <v>61</v>
      </c>
      <c r="B26" s="127"/>
      <c r="C26" s="59"/>
      <c r="D26" s="59"/>
      <c r="E26" s="60"/>
      <c r="F26" s="59">
        <v>74</v>
      </c>
      <c r="G26" s="59"/>
      <c r="H26" s="59"/>
      <c r="I26" s="59">
        <v>120</v>
      </c>
      <c r="J26" s="60"/>
      <c r="K26" s="60">
        <v>194</v>
      </c>
    </row>
    <row r="27" spans="1:11" s="97" customFormat="1" ht="14.1" customHeight="1" x14ac:dyDescent="0.25">
      <c r="A27" s="21" t="s">
        <v>62</v>
      </c>
      <c r="B27" s="136"/>
      <c r="C27" s="56"/>
      <c r="D27" s="56"/>
      <c r="E27" s="56"/>
      <c r="F27" s="57"/>
      <c r="G27" s="56"/>
      <c r="H27" s="56"/>
      <c r="I27" s="57"/>
      <c r="J27" s="56">
        <v>-131</v>
      </c>
      <c r="K27" s="57">
        <v>-131</v>
      </c>
    </row>
    <row r="28" spans="1:11" s="97" customFormat="1" ht="14.1" customHeight="1" x14ac:dyDescent="0.25">
      <c r="A28" s="172" t="s">
        <v>126</v>
      </c>
      <c r="B28" s="130">
        <v>2429706</v>
      </c>
      <c r="C28" s="131">
        <v>4009</v>
      </c>
      <c r="D28" s="132">
        <v>870</v>
      </c>
      <c r="E28" s="132">
        <v>64848</v>
      </c>
      <c r="F28" s="132">
        <v>-1006</v>
      </c>
      <c r="G28" s="132">
        <v>-13744</v>
      </c>
      <c r="H28" s="132">
        <v>-114973</v>
      </c>
      <c r="I28" s="132">
        <v>106374</v>
      </c>
      <c r="J28" s="132">
        <v>276</v>
      </c>
      <c r="K28" s="132">
        <v>46654</v>
      </c>
    </row>
    <row r="29" spans="1:11" s="97" customFormat="1" ht="14.1" customHeight="1" x14ac:dyDescent="0.25">
      <c r="A29" s="21" t="s">
        <v>57</v>
      </c>
      <c r="B29" s="138"/>
      <c r="C29" s="141"/>
      <c r="D29" s="141"/>
      <c r="E29" s="141"/>
      <c r="F29" s="141"/>
      <c r="G29" s="141"/>
      <c r="H29" s="141"/>
      <c r="I29" s="140">
        <v>14742</v>
      </c>
      <c r="J29" s="140">
        <v>51</v>
      </c>
      <c r="K29" s="141">
        <f>SUM(C29:J29)</f>
        <v>14793</v>
      </c>
    </row>
    <row r="30" spans="1:11" s="97" customFormat="1" ht="14.1" customHeight="1" x14ac:dyDescent="0.25">
      <c r="A30" s="81" t="s">
        <v>58</v>
      </c>
      <c r="B30" s="133"/>
      <c r="C30" s="142"/>
      <c r="D30" s="142"/>
      <c r="E30" s="142"/>
      <c r="F30" s="142"/>
      <c r="G30" s="142">
        <v>1555</v>
      </c>
      <c r="H30" s="142"/>
      <c r="I30" s="142"/>
      <c r="J30" s="142">
        <v>-8</v>
      </c>
      <c r="K30" s="142">
        <f>SUM(C30:J30)</f>
        <v>1547</v>
      </c>
    </row>
    <row r="31" spans="1:11" s="97" customFormat="1" ht="14.1" customHeight="1" x14ac:dyDescent="0.25">
      <c r="A31" s="72" t="s">
        <v>135</v>
      </c>
      <c r="B31" s="138"/>
      <c r="C31" s="141"/>
      <c r="D31" s="141"/>
      <c r="E31" s="141"/>
      <c r="F31" s="141"/>
      <c r="G31" s="141"/>
      <c r="H31" s="141"/>
      <c r="I31" s="141"/>
      <c r="J31" s="141"/>
      <c r="K31" s="141">
        <f t="shared" ref="K31:K37" si="0">SUM(C31:J31)</f>
        <v>0</v>
      </c>
    </row>
    <row r="32" spans="1:11" s="97" customFormat="1" ht="14.1" customHeight="1" x14ac:dyDescent="0.25">
      <c r="A32" s="50" t="s">
        <v>59</v>
      </c>
      <c r="B32" s="133"/>
      <c r="C32" s="142"/>
      <c r="D32" s="142"/>
      <c r="E32" s="142"/>
      <c r="F32" s="142"/>
      <c r="G32" s="142"/>
      <c r="H32" s="142"/>
      <c r="I32" s="142">
        <v>-8514</v>
      </c>
      <c r="J32" s="142"/>
      <c r="K32" s="142">
        <f t="shared" si="0"/>
        <v>-8514</v>
      </c>
    </row>
    <row r="33" spans="1:11" s="97" customFormat="1" ht="14.1" customHeight="1" x14ac:dyDescent="0.25">
      <c r="A33" s="111" t="s">
        <v>127</v>
      </c>
      <c r="B33" s="139"/>
      <c r="C33" s="141"/>
      <c r="D33" s="141"/>
      <c r="E33" s="141"/>
      <c r="F33" s="141"/>
      <c r="G33" s="141"/>
      <c r="H33" s="141"/>
      <c r="I33" s="141">
        <v>-281</v>
      </c>
      <c r="J33" s="141"/>
      <c r="K33" s="141">
        <f t="shared" si="0"/>
        <v>-281</v>
      </c>
    </row>
    <row r="34" spans="1:11" s="97" customFormat="1" ht="14.1" customHeight="1" x14ac:dyDescent="0.25">
      <c r="A34" s="81" t="s">
        <v>85</v>
      </c>
      <c r="B34" s="134">
        <v>-67088</v>
      </c>
      <c r="C34" s="142"/>
      <c r="D34" s="142"/>
      <c r="E34" s="142"/>
      <c r="F34" s="142"/>
      <c r="G34" s="142"/>
      <c r="H34" s="142">
        <v>-10003</v>
      </c>
      <c r="I34" s="142"/>
      <c r="J34" s="142"/>
      <c r="K34" s="142">
        <f t="shared" si="0"/>
        <v>-10003</v>
      </c>
    </row>
    <row r="35" spans="1:11" s="97" customFormat="1" ht="14.1" customHeight="1" x14ac:dyDescent="0.25">
      <c r="A35" s="21" t="s">
        <v>98</v>
      </c>
      <c r="B35" s="139">
        <v>28042</v>
      </c>
      <c r="C35" s="141"/>
      <c r="D35" s="141"/>
      <c r="E35" s="141">
        <v>945</v>
      </c>
      <c r="F35" s="141"/>
      <c r="G35" s="141"/>
      <c r="H35" s="141">
        <v>1571</v>
      </c>
      <c r="I35" s="141"/>
      <c r="J35" s="141"/>
      <c r="K35" s="141">
        <f t="shared" si="0"/>
        <v>2516</v>
      </c>
    </row>
    <row r="36" spans="1:11" s="97" customFormat="1" ht="14.1" customHeight="1" x14ac:dyDescent="0.25">
      <c r="A36" s="81" t="s">
        <v>60</v>
      </c>
      <c r="B36" s="133">
        <v>3217</v>
      </c>
      <c r="C36" s="142"/>
      <c r="D36" s="142">
        <v>-27</v>
      </c>
      <c r="E36" s="142">
        <v>4</v>
      </c>
      <c r="F36" s="142"/>
      <c r="G36" s="142"/>
      <c r="H36" s="142">
        <v>23</v>
      </c>
      <c r="I36" s="142"/>
      <c r="J36" s="142"/>
      <c r="K36" s="142">
        <f t="shared" si="0"/>
        <v>0</v>
      </c>
    </row>
    <row r="37" spans="1:11" s="97" customFormat="1" ht="14.1" customHeight="1" x14ac:dyDescent="0.25">
      <c r="A37" s="21" t="s">
        <v>61</v>
      </c>
      <c r="B37" s="138"/>
      <c r="C37" s="141"/>
      <c r="D37" s="141"/>
      <c r="E37" s="141"/>
      <c r="F37" s="141">
        <v>90</v>
      </c>
      <c r="G37" s="141"/>
      <c r="H37" s="141"/>
      <c r="I37" s="141">
        <v>108</v>
      </c>
      <c r="J37" s="141"/>
      <c r="K37" s="141">
        <f t="shared" si="0"/>
        <v>198</v>
      </c>
    </row>
    <row r="38" spans="1:11" s="97" customFormat="1" ht="14.1" customHeight="1" x14ac:dyDescent="0.25">
      <c r="A38" s="81" t="s">
        <v>62</v>
      </c>
      <c r="B38" s="133"/>
      <c r="C38" s="142"/>
      <c r="D38" s="142"/>
      <c r="E38" s="142">
        <v>-2</v>
      </c>
      <c r="F38" s="142"/>
      <c r="G38" s="142"/>
      <c r="H38" s="142"/>
      <c r="I38" s="142"/>
      <c r="J38" s="142">
        <v>-54</v>
      </c>
      <c r="K38" s="142">
        <f>SUM(C38:J38)</f>
        <v>-56</v>
      </c>
    </row>
    <row r="39" spans="1:11" s="97" customFormat="1" ht="14.1" customHeight="1" thickBot="1" x14ac:dyDescent="0.3">
      <c r="A39" s="110" t="s">
        <v>136</v>
      </c>
      <c r="B39" s="143">
        <f>+SUM(B28:B38)</f>
        <v>2393877</v>
      </c>
      <c r="C39" s="65">
        <f>+SUM(C28:C38)</f>
        <v>4009</v>
      </c>
      <c r="D39" s="65">
        <f>+SUM(D28:D38)</f>
        <v>843</v>
      </c>
      <c r="E39" s="65">
        <f t="shared" ref="E39:K39" si="1">+SUM(E28:E38)</f>
        <v>65795</v>
      </c>
      <c r="F39" s="65">
        <f t="shared" si="1"/>
        <v>-916</v>
      </c>
      <c r="G39" s="65">
        <f t="shared" si="1"/>
        <v>-12189</v>
      </c>
      <c r="H39" s="65">
        <f t="shared" si="1"/>
        <v>-123382</v>
      </c>
      <c r="I39" s="65">
        <f t="shared" si="1"/>
        <v>112429</v>
      </c>
      <c r="J39" s="65">
        <f>+SUM(J28:J38)</f>
        <v>265</v>
      </c>
      <c r="K39" s="65">
        <f t="shared" si="1"/>
        <v>46854</v>
      </c>
    </row>
    <row r="40" spans="1:11" ht="15" customHeight="1" thickTop="1" x14ac:dyDescent="0.25">
      <c r="A40" s="179"/>
      <c r="B40" s="179"/>
      <c r="C40" s="179"/>
      <c r="D40" s="179"/>
      <c r="E40" s="179"/>
      <c r="F40" s="93"/>
      <c r="G40" s="93"/>
      <c r="H40" s="93"/>
      <c r="I40" s="93"/>
      <c r="J40" s="93"/>
      <c r="K40" s="93"/>
    </row>
    <row r="41" spans="1:11" ht="15" customHeight="1" x14ac:dyDescent="0.25">
      <c r="A41" s="108"/>
      <c r="B41" s="108"/>
      <c r="C41" s="108"/>
      <c r="D41" s="108"/>
      <c r="E41" s="108"/>
      <c r="F41" s="93"/>
      <c r="G41" s="93"/>
      <c r="H41" s="93"/>
      <c r="I41" s="93"/>
      <c r="J41" s="93"/>
      <c r="K41" s="93"/>
    </row>
    <row r="42" spans="1:11" ht="15" customHeight="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ht="15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ht="15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ht="1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ht="1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1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1" ht="15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ht="15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ht="15" customHeight="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ht="15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ht="1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1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ht="1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ht="1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ht="1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ht="1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ht="1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ht="15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ht="1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ht="1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ht="1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ht="1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ht="1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ht="1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ht="1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1:11" ht="1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1:11" ht="1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ht="1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ht="1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1" ht="1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ht="1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ht="1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ht="1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ht="1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ht="1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</sheetData>
  <mergeCells count="3">
    <mergeCell ref="A1:B1"/>
    <mergeCell ref="B4:C4"/>
    <mergeCell ref="A40:E40"/>
  </mergeCells>
  <pageMargins left="0.7" right="0.7" top="0.75" bottom="0.75" header="0.3" footer="0.3"/>
  <pageSetup scale="56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EBFA-D808-49F7-A9A8-7B1EF0FF0B76}">
  <sheetPr>
    <pageSetUpPr fitToPage="1"/>
  </sheetPr>
  <dimension ref="A1:Z50"/>
  <sheetViews>
    <sheetView workbookViewId="0">
      <selection activeCell="G13" sqref="G13"/>
    </sheetView>
  </sheetViews>
  <sheetFormatPr defaultColWidth="21.44140625" defaultRowHeight="13.2" x14ac:dyDescent="0.25"/>
  <cols>
    <col min="1" max="1" width="87.33203125" customWidth="1"/>
    <col min="2" max="2" width="14.109375" customWidth="1"/>
    <col min="3" max="3" width="0.77734375" customWidth="1"/>
    <col min="4" max="4" width="14.109375" customWidth="1"/>
    <col min="5" max="5" width="0.77734375" customWidth="1"/>
    <col min="6" max="6" width="14.109375" customWidth="1"/>
  </cols>
  <sheetData>
    <row r="1" spans="1:26" ht="13.8" x14ac:dyDescent="0.25">
      <c r="A1" s="44" t="s">
        <v>91</v>
      </c>
    </row>
    <row r="2" spans="1:26" ht="13.8" x14ac:dyDescent="0.25">
      <c r="A2" s="44" t="s">
        <v>106</v>
      </c>
      <c r="B2" s="6" t="s">
        <v>36</v>
      </c>
      <c r="C2" s="3" t="s">
        <v>36</v>
      </c>
      <c r="D2" s="6" t="s">
        <v>36</v>
      </c>
      <c r="E2" s="3" t="s">
        <v>36</v>
      </c>
      <c r="F2" s="6" t="s">
        <v>36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5">
      <c r="A3" s="8"/>
      <c r="B3" s="51"/>
      <c r="C3" s="96"/>
      <c r="D3" s="96"/>
      <c r="E3" s="96"/>
      <c r="F3" s="9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5">
      <c r="A4" s="11" t="s">
        <v>99</v>
      </c>
      <c r="B4" s="12">
        <v>44742</v>
      </c>
      <c r="C4" s="10" t="s">
        <v>0</v>
      </c>
      <c r="D4" s="12">
        <v>44377</v>
      </c>
      <c r="E4" s="10" t="s">
        <v>0</v>
      </c>
      <c r="F4" s="12">
        <v>44012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3" t="s">
        <v>64</v>
      </c>
      <c r="B5" s="19">
        <v>10288</v>
      </c>
      <c r="C5" s="102" t="s">
        <v>0</v>
      </c>
      <c r="D5" s="36">
        <v>16181</v>
      </c>
      <c r="E5" s="102" t="s">
        <v>0</v>
      </c>
      <c r="F5" s="36">
        <v>4239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6" x14ac:dyDescent="0.25">
      <c r="A6" s="49" t="s">
        <v>65</v>
      </c>
      <c r="B6" s="99"/>
      <c r="C6" s="81" t="s">
        <v>0</v>
      </c>
      <c r="D6" s="100"/>
      <c r="E6" s="81" t="s">
        <v>0</v>
      </c>
      <c r="F6" s="100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6" ht="12.75" customHeight="1" x14ac:dyDescent="0.25">
      <c r="A7" s="17" t="s">
        <v>57</v>
      </c>
      <c r="B7" s="20">
        <v>14793</v>
      </c>
      <c r="C7" s="82" t="s">
        <v>0</v>
      </c>
      <c r="D7" s="38">
        <v>14352</v>
      </c>
      <c r="E7" s="82" t="s">
        <v>0</v>
      </c>
      <c r="F7" s="38">
        <v>13103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6" ht="12.75" customHeight="1" x14ac:dyDescent="0.25">
      <c r="A8" s="50" t="s">
        <v>66</v>
      </c>
      <c r="B8" s="86">
        <v>2807</v>
      </c>
      <c r="C8" s="84" t="s">
        <v>0</v>
      </c>
      <c r="D8" s="87">
        <v>2735</v>
      </c>
      <c r="E8" s="84" t="s">
        <v>0</v>
      </c>
      <c r="F8" s="87">
        <v>3013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6" ht="12.75" customHeight="1" x14ac:dyDescent="0.25">
      <c r="A9" s="17" t="s">
        <v>67</v>
      </c>
      <c r="B9" s="20">
        <v>0</v>
      </c>
      <c r="C9" s="53"/>
      <c r="D9" s="38">
        <v>512</v>
      </c>
      <c r="E9" s="53"/>
      <c r="F9" s="103">
        <v>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6" ht="12.75" customHeight="1" x14ac:dyDescent="0.25">
      <c r="A10" s="50" t="s">
        <v>68</v>
      </c>
      <c r="B10" s="86">
        <v>528</v>
      </c>
      <c r="C10" s="84" t="s">
        <v>0</v>
      </c>
      <c r="D10" s="87">
        <v>540</v>
      </c>
      <c r="E10" s="84" t="s">
        <v>0</v>
      </c>
      <c r="F10" s="87">
        <v>558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6" ht="12.75" customHeight="1" x14ac:dyDescent="0.25">
      <c r="A11" s="17" t="s">
        <v>69</v>
      </c>
      <c r="B11" s="20">
        <v>-402</v>
      </c>
      <c r="C11" s="53" t="s">
        <v>0</v>
      </c>
      <c r="D11" s="38">
        <v>-258</v>
      </c>
      <c r="E11" s="53" t="s">
        <v>0</v>
      </c>
      <c r="F11" s="38">
        <v>-596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6" s="97" customFormat="1" ht="12.75" customHeight="1" x14ac:dyDescent="0.25">
      <c r="A12" s="109" t="s">
        <v>117</v>
      </c>
      <c r="B12" s="86">
        <v>-85</v>
      </c>
      <c r="C12" s="84" t="s">
        <v>0</v>
      </c>
      <c r="D12" s="87">
        <v>-16</v>
      </c>
      <c r="E12" s="84" t="s">
        <v>0</v>
      </c>
      <c r="F12" s="87">
        <v>7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</row>
    <row r="13" spans="1:26" s="97" customFormat="1" ht="12.75" customHeight="1" x14ac:dyDescent="0.25">
      <c r="A13" s="50" t="s">
        <v>70</v>
      </c>
      <c r="B13" s="86">
        <v>-694</v>
      </c>
      <c r="C13" s="84" t="s">
        <v>0</v>
      </c>
      <c r="D13" s="87">
        <v>-342</v>
      </c>
      <c r="E13" s="84" t="s">
        <v>0</v>
      </c>
      <c r="F13" s="87">
        <v>634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</row>
    <row r="14" spans="1:26" ht="12.75" customHeight="1" x14ac:dyDescent="0.25">
      <c r="A14" s="17" t="s">
        <v>71</v>
      </c>
      <c r="B14" s="20">
        <v>-1247</v>
      </c>
      <c r="C14" s="53" t="s">
        <v>0</v>
      </c>
      <c r="D14" s="38">
        <v>-309</v>
      </c>
      <c r="E14" s="53" t="s">
        <v>0</v>
      </c>
      <c r="F14" s="38">
        <v>-637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6" s="97" customFormat="1" ht="12.75" customHeight="1" x14ac:dyDescent="0.25">
      <c r="A15" s="50" t="s">
        <v>72</v>
      </c>
      <c r="B15" s="86">
        <v>1429</v>
      </c>
      <c r="C15" s="84" t="s">
        <v>0</v>
      </c>
      <c r="D15" s="87">
        <v>1391</v>
      </c>
      <c r="E15" s="84" t="s">
        <v>0</v>
      </c>
      <c r="F15" s="87">
        <v>1923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</row>
    <row r="16" spans="1:26" ht="12.75" customHeight="1" x14ac:dyDescent="0.25">
      <c r="A16" s="17" t="s">
        <v>73</v>
      </c>
      <c r="B16" s="20">
        <v>-635</v>
      </c>
      <c r="C16" s="53" t="s">
        <v>0</v>
      </c>
      <c r="D16" s="38">
        <v>-369</v>
      </c>
      <c r="E16" s="53" t="s">
        <v>0</v>
      </c>
      <c r="F16" s="38">
        <v>-710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s="97" customFormat="1" ht="12.75" customHeight="1" x14ac:dyDescent="0.25">
      <c r="A17" s="50" t="s">
        <v>74</v>
      </c>
      <c r="B17" s="86">
        <v>229</v>
      </c>
      <c r="C17" s="84" t="s">
        <v>0</v>
      </c>
      <c r="D17" s="87">
        <v>135</v>
      </c>
      <c r="E17" s="84" t="s">
        <v>0</v>
      </c>
      <c r="F17" s="87">
        <v>108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</row>
    <row r="18" spans="1:23" ht="12.75" customHeight="1" x14ac:dyDescent="0.25">
      <c r="A18" s="98" t="s">
        <v>75</v>
      </c>
      <c r="B18" s="33">
        <f>SUM(B7:B17)</f>
        <v>16723</v>
      </c>
      <c r="C18" s="53" t="s">
        <v>0</v>
      </c>
      <c r="D18" s="39">
        <v>18371</v>
      </c>
      <c r="E18" s="53" t="s">
        <v>0</v>
      </c>
      <c r="F18" s="39">
        <v>17403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97" customFormat="1" x14ac:dyDescent="0.25">
      <c r="A19" s="49" t="s">
        <v>76</v>
      </c>
      <c r="B19" s="99"/>
      <c r="C19" s="81" t="s">
        <v>0</v>
      </c>
      <c r="D19" s="100"/>
      <c r="E19" s="81" t="s">
        <v>0</v>
      </c>
      <c r="F19" s="100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</row>
    <row r="20" spans="1:23" ht="12.75" customHeight="1" x14ac:dyDescent="0.25">
      <c r="A20" s="17" t="s">
        <v>77</v>
      </c>
      <c r="B20" s="20">
        <v>-3156</v>
      </c>
      <c r="C20" s="53" t="s">
        <v>0</v>
      </c>
      <c r="D20" s="38">
        <v>-2787</v>
      </c>
      <c r="E20" s="53" t="s">
        <v>0</v>
      </c>
      <c r="F20" s="38">
        <v>-3073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97" customFormat="1" ht="12.75" customHeight="1" x14ac:dyDescent="0.25">
      <c r="A21" s="50" t="s">
        <v>78</v>
      </c>
      <c r="B21" s="104">
        <v>110</v>
      </c>
      <c r="C21" s="84" t="s">
        <v>0</v>
      </c>
      <c r="D21" s="87">
        <v>42</v>
      </c>
      <c r="E21" s="84" t="s">
        <v>0</v>
      </c>
      <c r="F21" s="87">
        <v>30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</row>
    <row r="22" spans="1:23" ht="12.75" customHeight="1" x14ac:dyDescent="0.25">
      <c r="A22" s="17" t="s">
        <v>79</v>
      </c>
      <c r="B22" s="20">
        <v>-1381</v>
      </c>
      <c r="C22" s="53" t="s">
        <v>0</v>
      </c>
      <c r="D22" s="38">
        <v>-34</v>
      </c>
      <c r="E22" s="53" t="s">
        <v>0</v>
      </c>
      <c r="F22" s="38">
        <v>-58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s="97" customFormat="1" ht="12.75" customHeight="1" x14ac:dyDescent="0.25">
      <c r="A23" s="109" t="s">
        <v>129</v>
      </c>
      <c r="B23" s="104">
        <v>0</v>
      </c>
      <c r="C23" s="88"/>
      <c r="D23" s="87">
        <v>-55</v>
      </c>
      <c r="E23" s="88"/>
      <c r="F23" s="87">
        <v>0</v>
      </c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</row>
    <row r="24" spans="1:23" ht="12.75" customHeight="1" x14ac:dyDescent="0.25">
      <c r="A24" s="111" t="s">
        <v>118</v>
      </c>
      <c r="B24" s="20">
        <v>0</v>
      </c>
      <c r="C24" s="53"/>
      <c r="D24" s="38">
        <v>0</v>
      </c>
      <c r="E24" s="53"/>
      <c r="F24" s="38">
        <v>6151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 s="97" customFormat="1" ht="12.75" customHeight="1" x14ac:dyDescent="0.25">
      <c r="A25" s="50" t="s">
        <v>80</v>
      </c>
      <c r="B25" s="104">
        <v>3</v>
      </c>
      <c r="C25" s="84" t="s">
        <v>0</v>
      </c>
      <c r="D25" s="87">
        <v>0</v>
      </c>
      <c r="E25" s="84" t="s">
        <v>0</v>
      </c>
      <c r="F25" s="87">
        <v>-5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1:23" ht="12.75" customHeight="1" x14ac:dyDescent="0.25">
      <c r="A26" s="98" t="s">
        <v>81</v>
      </c>
      <c r="B26" s="33">
        <f>SUM(B20:B25)</f>
        <v>-4424</v>
      </c>
      <c r="C26" s="53" t="s">
        <v>0</v>
      </c>
      <c r="D26" s="39">
        <v>-2834</v>
      </c>
      <c r="E26" s="53" t="s">
        <v>0</v>
      </c>
      <c r="F26" s="39">
        <v>3045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s="97" customFormat="1" ht="12.75" customHeight="1" x14ac:dyDescent="0.25">
      <c r="A27" s="49" t="s">
        <v>82</v>
      </c>
      <c r="B27" s="86"/>
      <c r="C27" s="84" t="s">
        <v>0</v>
      </c>
      <c r="D27" s="87"/>
      <c r="E27" s="84" t="s">
        <v>0</v>
      </c>
      <c r="F27" s="8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</row>
    <row r="28" spans="1:23" ht="12.75" customHeight="1" x14ac:dyDescent="0.25">
      <c r="A28" s="17" t="s">
        <v>83</v>
      </c>
      <c r="B28" s="20">
        <v>-8770</v>
      </c>
      <c r="C28" s="53" t="s">
        <v>0</v>
      </c>
      <c r="D28" s="38">
        <v>-8263</v>
      </c>
      <c r="E28" s="53" t="s">
        <v>0</v>
      </c>
      <c r="F28" s="38">
        <v>-7789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12.75" customHeight="1" x14ac:dyDescent="0.25">
      <c r="A29" s="109" t="s">
        <v>137</v>
      </c>
      <c r="B29" s="86">
        <v>10411</v>
      </c>
      <c r="C29" s="84"/>
      <c r="D29" s="87">
        <v>7675</v>
      </c>
      <c r="E29" s="84"/>
      <c r="F29" s="87">
        <v>14371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 ht="12.75" customHeight="1" x14ac:dyDescent="0.25">
      <c r="A30" s="111" t="s">
        <v>138</v>
      </c>
      <c r="B30" s="20">
        <v>-11478</v>
      </c>
      <c r="C30" s="53"/>
      <c r="D30" s="38">
        <v>-7577</v>
      </c>
      <c r="E30" s="53"/>
      <c r="F30" s="38">
        <v>-12984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s="97" customFormat="1" ht="12.75" customHeight="1" x14ac:dyDescent="0.25">
      <c r="A31" s="109" t="s">
        <v>139</v>
      </c>
      <c r="B31" s="86">
        <v>917</v>
      </c>
      <c r="C31" s="84" t="s">
        <v>0</v>
      </c>
      <c r="D31" s="87">
        <v>-3431</v>
      </c>
      <c r="E31" s="84" t="s">
        <v>0</v>
      </c>
      <c r="F31" s="87">
        <v>958</v>
      </c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</row>
    <row r="32" spans="1:23" ht="12.75" customHeight="1" x14ac:dyDescent="0.25">
      <c r="A32" s="17" t="s">
        <v>84</v>
      </c>
      <c r="B32" s="20">
        <v>4385</v>
      </c>
      <c r="C32" s="53" t="s">
        <v>0</v>
      </c>
      <c r="D32" s="38">
        <v>4417</v>
      </c>
      <c r="E32" s="53" t="s">
        <v>0</v>
      </c>
      <c r="F32" s="38">
        <v>4951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6" s="97" customFormat="1" ht="12.75" customHeight="1" x14ac:dyDescent="0.25">
      <c r="A33" s="50" t="s">
        <v>100</v>
      </c>
      <c r="B33" s="86">
        <v>-2343</v>
      </c>
      <c r="C33" s="144" t="s">
        <v>0</v>
      </c>
      <c r="D33" s="87">
        <v>-4987</v>
      </c>
      <c r="E33" s="144" t="s">
        <v>0</v>
      </c>
      <c r="F33" s="87">
        <v>-2447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</row>
    <row r="34" spans="1:26" ht="12.75" customHeight="1" x14ac:dyDescent="0.25">
      <c r="A34" s="17" t="s">
        <v>85</v>
      </c>
      <c r="B34" s="20">
        <v>-10003</v>
      </c>
      <c r="C34" s="53" t="s">
        <v>0</v>
      </c>
      <c r="D34" s="38">
        <v>-11009</v>
      </c>
      <c r="E34" s="53" t="s">
        <v>0</v>
      </c>
      <c r="F34" s="38">
        <v>-7405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6" ht="12.75" customHeight="1" x14ac:dyDescent="0.25">
      <c r="A35" s="50" t="s">
        <v>86</v>
      </c>
      <c r="B35" s="86">
        <v>2005</v>
      </c>
      <c r="C35" s="144" t="s">
        <v>0</v>
      </c>
      <c r="D35" s="87">
        <v>1644</v>
      </c>
      <c r="E35" s="144" t="s">
        <v>0</v>
      </c>
      <c r="F35" s="87">
        <v>1978</v>
      </c>
      <c r="G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97" customFormat="1" ht="12.75" customHeight="1" x14ac:dyDescent="0.25">
      <c r="A36" s="13" t="s">
        <v>87</v>
      </c>
      <c r="B36" s="150">
        <f>SUM(B28:B35)</f>
        <v>-14876</v>
      </c>
      <c r="C36" s="82" t="s">
        <v>0</v>
      </c>
      <c r="D36" s="151">
        <v>-21531</v>
      </c>
      <c r="E36" s="82" t="s">
        <v>0</v>
      </c>
      <c r="F36" s="151">
        <v>-8367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</row>
    <row r="37" spans="1:26" ht="24.75" customHeight="1" x14ac:dyDescent="0.25">
      <c r="A37" s="101" t="s">
        <v>88</v>
      </c>
      <c r="B37" s="83">
        <v>-497</v>
      </c>
      <c r="C37" s="88" t="s">
        <v>0</v>
      </c>
      <c r="D37" s="85">
        <v>101</v>
      </c>
      <c r="E37" s="88" t="s">
        <v>0</v>
      </c>
      <c r="F37" s="85">
        <v>-139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6" s="97" customFormat="1" ht="12.75" customHeight="1" x14ac:dyDescent="0.25">
      <c r="A38" s="13" t="s">
        <v>89</v>
      </c>
      <c r="B38" s="20">
        <f>+B18+B26+B36+B37</f>
        <v>-3074</v>
      </c>
      <c r="C38" s="82" t="s">
        <v>0</v>
      </c>
      <c r="D38" s="38">
        <v>-5893</v>
      </c>
      <c r="E38" s="82" t="s">
        <v>0</v>
      </c>
      <c r="F38" s="38">
        <v>11942</v>
      </c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</row>
    <row r="39" spans="1:26" ht="12.75" customHeight="1" thickBot="1" x14ac:dyDescent="0.3">
      <c r="A39" s="145" t="s">
        <v>101</v>
      </c>
      <c r="B39" s="146">
        <f>+B5+B38</f>
        <v>7214</v>
      </c>
      <c r="C39" s="88" t="s">
        <v>0</v>
      </c>
      <c r="D39" s="147">
        <v>10288</v>
      </c>
      <c r="E39" s="88" t="s">
        <v>0</v>
      </c>
      <c r="F39" s="147">
        <v>16181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6" ht="15" customHeight="1" thickTop="1" x14ac:dyDescent="0.25">
      <c r="A40" s="22"/>
      <c r="B40" s="22"/>
      <c r="C40" s="22"/>
      <c r="D40" s="22"/>
      <c r="E40" s="22"/>
      <c r="F40" s="2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97" customFormat="1" x14ac:dyDescent="0.25">
      <c r="A41" s="49" t="s">
        <v>90</v>
      </c>
      <c r="B41" s="148"/>
      <c r="C41" s="81" t="s">
        <v>0</v>
      </c>
      <c r="D41" s="71"/>
      <c r="E41" s="81" t="s">
        <v>0</v>
      </c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</row>
    <row r="42" spans="1:26" s="97" customFormat="1" ht="12.75" customHeight="1" x14ac:dyDescent="0.25">
      <c r="A42" s="152" t="s">
        <v>119</v>
      </c>
      <c r="B42" s="105">
        <v>451</v>
      </c>
      <c r="C42" s="102" t="s">
        <v>0</v>
      </c>
      <c r="D42" s="106">
        <v>531</v>
      </c>
      <c r="E42" s="102" t="s">
        <v>0</v>
      </c>
      <c r="F42" s="106">
        <v>434</v>
      </c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</row>
    <row r="43" spans="1:26" s="97" customFormat="1" x14ac:dyDescent="0.25">
      <c r="A43" s="149" t="s">
        <v>120</v>
      </c>
      <c r="B43" s="86">
        <v>3818</v>
      </c>
      <c r="C43" s="71" t="s">
        <v>0</v>
      </c>
      <c r="D43" s="87">
        <v>3822</v>
      </c>
      <c r="E43" s="87" t="s">
        <v>0</v>
      </c>
      <c r="F43" s="87">
        <v>3550</v>
      </c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pans="1:26" ht="15" customHeight="1" x14ac:dyDescent="0.25">
      <c r="A44" s="2" t="s">
        <v>128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pageMargins left="0.7" right="0.7" top="0.75" bottom="0.75" header="0.3" footer="0.3"/>
  <pageSetup scale="76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Cons Statement of Earnings 2022</vt:lpstr>
      <vt:lpstr>Cons Statement Comp Income 2022</vt:lpstr>
      <vt:lpstr>Cons Balance Sheet 2022</vt:lpstr>
      <vt:lpstr>Cons Statement of SE 2022</vt:lpstr>
      <vt:lpstr>Cons Statement of Cash 2022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FY1819 10-K Workbook</dc:title>
  <dc:creator>Workiva - Erin Fox</dc:creator>
  <cp:lastModifiedBy>White, Andy</cp:lastModifiedBy>
  <cp:lastPrinted>2019-08-09T15:18:23Z</cp:lastPrinted>
  <dcterms:created xsi:type="dcterms:W3CDTF">2019-08-09T15:08:56Z</dcterms:created>
  <dcterms:modified xsi:type="dcterms:W3CDTF">2022-08-24T21:04:26Z</dcterms:modified>
</cp:coreProperties>
</file>