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RPSHARE\Public Reporting\Earnings Release\2023\Q3\Website Financials\Published Files\"/>
    </mc:Choice>
  </mc:AlternateContent>
  <xr:revisionPtr revIDLastSave="0" documentId="13_ncr:1_{9F82123C-3C35-4E5E-8B2B-A742F6D0F33E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Consolidated Income Statement" sheetId="1" r:id="rId1"/>
  </sheets>
  <definedNames>
    <definedName name="_xlnm.Print_Area" localSheetId="0">'Consolidated Income Statement'!$A$1:$N$59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7" i="1" l="1"/>
  <c r="H28" i="1"/>
  <c r="H32" i="1"/>
  <c r="H31" i="1"/>
  <c r="N32" i="1"/>
  <c r="N31" i="1"/>
  <c r="N28" i="1"/>
  <c r="N27" i="1"/>
  <c r="N24" i="1"/>
  <c r="N22" i="1"/>
  <c r="N21" i="1"/>
  <c r="N20" i="1"/>
  <c r="N19" i="1"/>
  <c r="N18" i="1"/>
  <c r="N17" i="1"/>
  <c r="N15" i="1"/>
  <c r="N14" i="1"/>
  <c r="N11" i="1"/>
  <c r="H24" i="1" l="1"/>
  <c r="H22" i="1"/>
  <c r="H21" i="1"/>
  <c r="H20" i="1"/>
  <c r="H19" i="1"/>
  <c r="H18" i="1"/>
  <c r="H17" i="1"/>
  <c r="H14" i="1"/>
  <c r="H11" i="1"/>
  <c r="L58" i="1"/>
  <c r="J58" i="1"/>
  <c r="F58" i="1"/>
  <c r="D58" i="1"/>
  <c r="J20" i="1"/>
  <c r="H15" i="1" l="1"/>
  <c r="J38" i="1"/>
  <c r="J37" i="1"/>
  <c r="D38" i="1"/>
  <c r="D37" i="1"/>
  <c r="L53" i="1"/>
  <c r="J53" i="1"/>
  <c r="L46" i="1"/>
  <c r="J46" i="1"/>
  <c r="L39" i="1"/>
  <c r="J39" i="1"/>
  <c r="K20" i="1"/>
  <c r="K22" i="1" s="1"/>
  <c r="K24" i="1" s="1"/>
  <c r="L14" i="1"/>
  <c r="J14" i="1"/>
  <c r="L11" i="1"/>
  <c r="J11" i="1"/>
  <c r="F53" i="1"/>
  <c r="F46" i="1"/>
  <c r="L17" i="1" l="1"/>
  <c r="L20" i="1" s="1"/>
  <c r="L22" i="1" s="1"/>
  <c r="J17" i="1"/>
  <c r="L24" i="1" l="1"/>
  <c r="E20" i="1"/>
  <c r="E22" i="1" s="1"/>
  <c r="E24" i="1" s="1"/>
  <c r="F14" i="1"/>
  <c r="F11" i="1"/>
  <c r="L27" i="1" l="1"/>
  <c r="L28" i="1"/>
  <c r="J22" i="1"/>
  <c r="F17" i="1"/>
  <c r="F20" i="1" s="1"/>
  <c r="F22" i="1" s="1"/>
  <c r="F24" i="1" s="1"/>
  <c r="F27" i="1" s="1"/>
  <c r="D14" i="1"/>
  <c r="F28" i="1" l="1"/>
  <c r="J24" i="1"/>
  <c r="F39" i="1"/>
  <c r="J28" i="1" l="1"/>
  <c r="J27" i="1"/>
  <c r="D46" i="1"/>
  <c r="D11" i="1" l="1"/>
  <c r="D39" i="1" l="1"/>
  <c r="D17" i="1" l="1"/>
  <c r="D20" i="1" l="1"/>
  <c r="D53" i="1"/>
  <c r="D22" i="1" l="1"/>
  <c r="D24" i="1" s="1"/>
  <c r="D27" i="1" s="1"/>
  <c r="D28" i="1" l="1"/>
</calcChain>
</file>

<file path=xl/sharedStrings.xml><?xml version="1.0" encoding="utf-8"?>
<sst xmlns="http://schemas.openxmlformats.org/spreadsheetml/2006/main" count="52" uniqueCount="43">
  <si>
    <t>ECOLAB INC.</t>
  </si>
  <si>
    <t>(unaudited)</t>
  </si>
  <si>
    <t xml:space="preserve"> Basic</t>
  </si>
  <si>
    <t xml:space="preserve"> Diluted</t>
  </si>
  <si>
    <t>Net sales</t>
  </si>
  <si>
    <t>Cost of sales</t>
  </si>
  <si>
    <t>Selling, general and administrative expenses</t>
  </si>
  <si>
    <t>Operating income</t>
  </si>
  <si>
    <t>Provision for income taxes</t>
  </si>
  <si>
    <t>Weighted-average common shares outstanding</t>
  </si>
  <si>
    <t>%</t>
  </si>
  <si>
    <t>Change</t>
  </si>
  <si>
    <t>Special (gains) and charges</t>
  </si>
  <si>
    <t>Income before income taxes</t>
  </si>
  <si>
    <t>Total special (gains) and charges</t>
  </si>
  <si>
    <t>Other</t>
  </si>
  <si>
    <t>Restructuring activities</t>
  </si>
  <si>
    <t>Product and equipment sales</t>
  </si>
  <si>
    <t>Service and lease sales</t>
  </si>
  <si>
    <t>Service and lease cost of sales</t>
  </si>
  <si>
    <t>Acquisition and integration activities</t>
  </si>
  <si>
    <t>Interest expense, net</t>
  </si>
  <si>
    <t>(millions, except per share amounts)</t>
  </si>
  <si>
    <t>Product and equipment cost of sales</t>
  </si>
  <si>
    <t>Cost of sales subtotal</t>
  </si>
  <si>
    <t>Special (gains) and charges subtotal</t>
  </si>
  <si>
    <t>(millions)</t>
  </si>
  <si>
    <t>(a)</t>
  </si>
  <si>
    <t>CONSOLIDATED STATEMENTS OF INCOME</t>
  </si>
  <si>
    <t>Other (income) expense</t>
  </si>
  <si>
    <t>Net income including noncontrolling interest</t>
  </si>
  <si>
    <t>Net income attributable to noncontrolling interest</t>
  </si>
  <si>
    <t>Net income attributable to Ecolab</t>
  </si>
  <si>
    <t>Earnings attributable to Ecolab per common share</t>
  </si>
  <si>
    <t>Special (gains) and charges (a)</t>
  </si>
  <si>
    <t>Other (income) expense (a)</t>
  </si>
  <si>
    <t>Third Quarter Ended</t>
  </si>
  <si>
    <t>September 30</t>
  </si>
  <si>
    <t>Nine Months Ended</t>
  </si>
  <si>
    <t>Cost of sales (including special charges (a))</t>
  </si>
  <si>
    <t>Russia/Ukraine</t>
  </si>
  <si>
    <t>Special (gains) and charges and Other (income) expense in the Consolidated Statements of Income above include the following:</t>
  </si>
  <si>
    <t>Pension settlements/curtailments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</si>
</sst>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_(* #,##0.0_);_(* \(#,##0.0\);_(* &quot;-&quot;??_);_(@_)"/>
    <numFmt numFmtId="166" formatCode="_(&quot;$&quot;* #,##0.0_);_(&quot;$&quot;* \(#,##0.0\);_(&quot;$&quot;* &quot;-&quot;??_);_(@_)"/>
    <numFmt numFmtId="167" formatCode="_(* #,##0_);_(* \(#,##0\);_(* &quot;-&quot;??_);_(@_)"/>
    <numFmt numFmtId="168" formatCode="0%;\(0%\)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3" fontId="3" fillId="0" borderId="0" xfId="0" applyNumberFormat="1" applyFont="1"/>
    <xf numFmtId="42" fontId="3" fillId="0" borderId="0" xfId="0" applyNumberFormat="1" applyFont="1"/>
    <xf numFmtId="41" fontId="3" fillId="0" borderId="0" xfId="0" applyNumberFormat="1" applyFont="1"/>
    <xf numFmtId="41" fontId="4" fillId="0" borderId="0" xfId="0" applyNumberFormat="1" applyFont="1"/>
    <xf numFmtId="44" fontId="3" fillId="0" borderId="0" xfId="0" applyNumberFormat="1" applyFont="1"/>
    <xf numFmtId="0" fontId="5" fillId="0" borderId="0" xfId="0" applyFont="1"/>
    <xf numFmtId="165" fontId="5" fillId="0" borderId="0" xfId="1" applyNumberFormat="1" applyFont="1" applyFill="1"/>
    <xf numFmtId="166" fontId="5" fillId="0" borderId="0" xfId="2" applyNumberFormat="1" applyFont="1" applyFill="1"/>
    <xf numFmtId="3" fontId="3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165" fontId="5" fillId="0" borderId="0" xfId="1" applyNumberFormat="1" applyFont="1" applyFill="1" applyBorder="1"/>
    <xf numFmtId="0" fontId="2" fillId="0" borderId="0" xfId="0" applyFont="1" applyAlignment="1">
      <alignment horizontal="left" indent="1"/>
    </xf>
    <xf numFmtId="0" fontId="1" fillId="0" borderId="0" xfId="0" applyFont="1"/>
    <xf numFmtId="0" fontId="3" fillId="0" borderId="0" xfId="0" applyFont="1" applyAlignment="1">
      <alignment horizontal="left"/>
    </xf>
    <xf numFmtId="166" fontId="1" fillId="0" borderId="0" xfId="2" applyNumberFormat="1" applyFont="1" applyFill="1" applyBorder="1"/>
    <xf numFmtId="165" fontId="1" fillId="0" borderId="0" xfId="1" applyNumberFormat="1" applyFont="1" applyFill="1" applyBorder="1"/>
    <xf numFmtId="165" fontId="2" fillId="0" borderId="1" xfId="1" applyNumberFormat="1" applyFont="1" applyFill="1" applyBorder="1"/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/>
    <xf numFmtId="164" fontId="1" fillId="0" borderId="0" xfId="0" applyNumberFormat="1" applyFont="1"/>
    <xf numFmtId="3" fontId="4" fillId="0" borderId="0" xfId="0" applyNumberFormat="1" applyFont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168" fontId="1" fillId="0" borderId="0" xfId="3" applyNumberFormat="1" applyFont="1" applyFill="1" applyAlignment="1">
      <alignment horizontal="center"/>
    </xf>
    <xf numFmtId="168" fontId="2" fillId="0" borderId="0" xfId="3" applyNumberFormat="1" applyFont="1" applyFill="1" applyAlignment="1">
      <alignment horizontal="center"/>
    </xf>
    <xf numFmtId="9" fontId="2" fillId="0" borderId="0" xfId="3" applyFont="1" applyFill="1" applyAlignment="1">
      <alignment horizontal="center"/>
    </xf>
    <xf numFmtId="0" fontId="2" fillId="0" borderId="0" xfId="0" applyFont="1"/>
    <xf numFmtId="166" fontId="4" fillId="0" borderId="0" xfId="2" applyNumberFormat="1" applyFont="1" applyFill="1" applyBorder="1"/>
    <xf numFmtId="3" fontId="4" fillId="0" borderId="0" xfId="0" applyNumberFormat="1" applyFont="1"/>
    <xf numFmtId="164" fontId="4" fillId="0" borderId="0" xfId="0" applyNumberFormat="1" applyFont="1"/>
    <xf numFmtId="165" fontId="6" fillId="0" borderId="0" xfId="1" applyNumberFormat="1" applyFont="1" applyFill="1" applyBorder="1"/>
    <xf numFmtId="165" fontId="4" fillId="0" borderId="0" xfId="1" applyNumberFormat="1" applyFont="1" applyFill="1" applyBorder="1"/>
    <xf numFmtId="166" fontId="6" fillId="0" borderId="0" xfId="2" applyNumberFormat="1" applyFont="1" applyFill="1" applyBorder="1"/>
    <xf numFmtId="165" fontId="6" fillId="0" borderId="1" xfId="1" applyNumberFormat="1" applyFont="1" applyFill="1" applyBorder="1"/>
    <xf numFmtId="166" fontId="6" fillId="0" borderId="2" xfId="2" applyNumberFormat="1" applyFont="1" applyFill="1" applyBorder="1"/>
    <xf numFmtId="49" fontId="1" fillId="0" borderId="2" xfId="2" applyNumberFormat="1" applyFont="1" applyFill="1" applyBorder="1"/>
    <xf numFmtId="166" fontId="4" fillId="0" borderId="2" xfId="2" applyNumberFormat="1" applyFont="1" applyFill="1" applyBorder="1"/>
    <xf numFmtId="165" fontId="5" fillId="2" borderId="0" xfId="1" applyNumberFormat="1" applyFont="1" applyFill="1" applyBorder="1"/>
    <xf numFmtId="165" fontId="6" fillId="2" borderId="0" xfId="1" applyNumberFormat="1" applyFont="1" applyFill="1" applyBorder="1"/>
    <xf numFmtId="165" fontId="6" fillId="2" borderId="0" xfId="1" applyNumberFormat="1" applyFont="1" applyFill="1"/>
    <xf numFmtId="165" fontId="5" fillId="2" borderId="0" xfId="1" applyNumberFormat="1" applyFont="1" applyFill="1"/>
    <xf numFmtId="0" fontId="2" fillId="0" borderId="1" xfId="0" applyFont="1" applyBorder="1" applyAlignment="1">
      <alignment horizontal="center"/>
    </xf>
    <xf numFmtId="165" fontId="4" fillId="0" borderId="1" xfId="1" applyNumberFormat="1" applyFont="1" applyFill="1" applyBorder="1"/>
    <xf numFmtId="44" fontId="4" fillId="0" borderId="0" xfId="2" applyFont="1" applyFill="1" applyBorder="1"/>
    <xf numFmtId="165" fontId="4" fillId="0" borderId="0" xfId="1" applyNumberFormat="1" applyFont="1" applyFill="1"/>
    <xf numFmtId="165" fontId="6" fillId="0" borderId="0" xfId="1" applyNumberFormat="1" applyFont="1" applyFill="1"/>
    <xf numFmtId="167" fontId="6" fillId="0" borderId="0" xfId="1" applyNumberFormat="1" applyFont="1" applyFill="1"/>
    <xf numFmtId="166" fontId="6" fillId="0" borderId="0" xfId="2" applyNumberFormat="1" applyFont="1" applyFill="1"/>
    <xf numFmtId="165" fontId="1" fillId="0" borderId="1" xfId="1" applyNumberFormat="1" applyFont="1" applyFill="1" applyBorder="1"/>
    <xf numFmtId="165" fontId="1" fillId="0" borderId="0" xfId="1" applyNumberFormat="1" applyFont="1" applyFill="1"/>
    <xf numFmtId="166" fontId="2" fillId="0" borderId="0" xfId="2" applyNumberFormat="1" applyFont="1" applyFill="1" applyBorder="1"/>
    <xf numFmtId="165" fontId="2" fillId="0" borderId="0" xfId="1" applyNumberFormat="1" applyFont="1" applyFill="1" applyBorder="1"/>
    <xf numFmtId="165" fontId="2" fillId="0" borderId="0" xfId="1" applyNumberFormat="1" applyFont="1" applyFill="1"/>
    <xf numFmtId="167" fontId="2" fillId="0" borderId="0" xfId="1" applyNumberFormat="1" applyFont="1" applyFill="1"/>
    <xf numFmtId="166" fontId="2" fillId="0" borderId="0" xfId="2" applyNumberFormat="1" applyFont="1" applyFill="1"/>
    <xf numFmtId="0" fontId="2" fillId="0" borderId="1" xfId="0" applyFont="1" applyBorder="1" applyAlignment="1">
      <alignment horizontal="left" indent="1"/>
    </xf>
    <xf numFmtId="0" fontId="5" fillId="0" borderId="1" xfId="0" applyFont="1" applyBorder="1"/>
    <xf numFmtId="0" fontId="2" fillId="0" borderId="2" xfId="0" applyFont="1" applyBorder="1" applyAlignment="1">
      <alignment horizontal="left"/>
    </xf>
    <xf numFmtId="0" fontId="3" fillId="0" borderId="2" xfId="0" applyFont="1" applyBorder="1"/>
    <xf numFmtId="0" fontId="2" fillId="0" borderId="3" xfId="0" applyFont="1" applyBorder="1" applyAlignment="1">
      <alignment horizontal="left" indent="2"/>
    </xf>
    <xf numFmtId="0" fontId="5" fillId="0" borderId="3" xfId="0" applyFont="1" applyBorder="1"/>
    <xf numFmtId="165" fontId="6" fillId="0" borderId="3" xfId="1" applyNumberFormat="1" applyFont="1" applyFill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6" fontId="1" fillId="0" borderId="2" xfId="2" applyNumberFormat="1" applyFont="1" applyFill="1" applyBorder="1"/>
    <xf numFmtId="0" fontId="1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5" fontId="2" fillId="0" borderId="0" xfId="0" applyNumberFormat="1" applyFont="1" applyAlignment="1">
      <alignment horizontal="center"/>
    </xf>
    <xf numFmtId="16" fontId="2" fillId="0" borderId="1" xfId="0" quotePrefix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5" fontId="1" fillId="0" borderId="0" xfId="0" applyNumberFormat="1" applyFont="1" applyAlignment="1">
      <alignment horizontal="center"/>
    </xf>
    <xf numFmtId="15" fontId="3" fillId="0" borderId="0" xfId="0" applyNumberFormat="1" applyFont="1" applyAlignment="1">
      <alignment horizontal="center"/>
    </xf>
    <xf numFmtId="16" fontId="1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showGridLines="0" tabSelected="1" zoomScaleNormal="100" zoomScaleSheetLayoutView="100" workbookViewId="0">
      <selection sqref="A1:N1"/>
    </sheetView>
  </sheetViews>
  <sheetFormatPr defaultColWidth="9.140625" defaultRowHeight="12.75" x14ac:dyDescent="0.2"/>
  <cols>
    <col min="1" max="1" width="4.28515625" style="1" customWidth="1"/>
    <col min="2" max="2" width="59.5703125" style="1" customWidth="1"/>
    <col min="3" max="3" width="1.42578125" style="1" customWidth="1"/>
    <col min="4" max="4" width="10.28515625" style="24" customWidth="1"/>
    <col min="5" max="5" width="1.42578125" style="1" customWidth="1"/>
    <col min="6" max="6" width="10.28515625" style="1" customWidth="1"/>
    <col min="7" max="7" width="1.42578125" style="1" customWidth="1"/>
    <col min="8" max="8" width="10.28515625" style="1" customWidth="1"/>
    <col min="9" max="9" width="1.42578125" style="1" customWidth="1"/>
    <col min="10" max="10" width="10.28515625" style="24" customWidth="1"/>
    <col min="11" max="11" width="1.42578125" style="1" customWidth="1"/>
    <col min="12" max="12" width="10.28515625" style="1" customWidth="1"/>
    <col min="13" max="13" width="1.42578125" style="1" customWidth="1"/>
    <col min="14" max="14" width="10.28515625" style="1" customWidth="1"/>
    <col min="15" max="16384" width="9.140625" style="1"/>
  </cols>
  <sheetData>
    <row r="1" spans="1:14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x14ac:dyDescent="0.2">
      <c r="A2" s="77" t="s">
        <v>28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x14ac:dyDescent="0.2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4" x14ac:dyDescent="0.2">
      <c r="A4" s="21"/>
      <c r="B4" s="21"/>
      <c r="C4" s="21"/>
      <c r="D4" s="21"/>
      <c r="E4" s="21"/>
      <c r="F4" s="21"/>
      <c r="G4" s="21"/>
      <c r="H4" s="21"/>
      <c r="J4" s="21"/>
      <c r="K4" s="21"/>
      <c r="L4" s="21"/>
      <c r="M4" s="21"/>
      <c r="N4" s="21"/>
    </row>
    <row r="5" spans="1:14" x14ac:dyDescent="0.2">
      <c r="D5" s="83" t="s">
        <v>36</v>
      </c>
      <c r="E5" s="84"/>
      <c r="F5" s="84"/>
      <c r="J5" s="83" t="s">
        <v>38</v>
      </c>
      <c r="K5" s="84"/>
      <c r="L5" s="84"/>
    </row>
    <row r="6" spans="1:14" x14ac:dyDescent="0.2">
      <c r="D6" s="85" t="s">
        <v>37</v>
      </c>
      <c r="E6" s="86"/>
      <c r="F6" s="86"/>
      <c r="H6" s="21" t="s">
        <v>10</v>
      </c>
      <c r="J6" s="85" t="s">
        <v>37</v>
      </c>
      <c r="K6" s="86"/>
      <c r="L6" s="86"/>
      <c r="N6" s="21" t="s">
        <v>10</v>
      </c>
    </row>
    <row r="7" spans="1:14" x14ac:dyDescent="0.2">
      <c r="A7" s="15" t="s">
        <v>22</v>
      </c>
      <c r="D7" s="76">
        <v>2023</v>
      </c>
      <c r="F7" s="22">
        <v>2022</v>
      </c>
      <c r="H7" s="22" t="s">
        <v>11</v>
      </c>
      <c r="J7" s="76">
        <v>2023</v>
      </c>
      <c r="L7" s="22">
        <v>2022</v>
      </c>
      <c r="N7" s="22" t="s">
        <v>11</v>
      </c>
    </row>
    <row r="8" spans="1:14" x14ac:dyDescent="0.2">
      <c r="D8" s="28"/>
      <c r="E8" s="2"/>
      <c r="F8" s="10"/>
      <c r="J8" s="28"/>
      <c r="K8" s="2"/>
      <c r="L8" s="10"/>
    </row>
    <row r="9" spans="1:14" x14ac:dyDescent="0.2">
      <c r="B9" s="15" t="s">
        <v>17</v>
      </c>
      <c r="D9" s="35">
        <v>3170.9</v>
      </c>
      <c r="E9" s="2"/>
      <c r="F9" s="17">
        <v>2963</v>
      </c>
      <c r="J9" s="35">
        <v>9152</v>
      </c>
      <c r="K9" s="2"/>
      <c r="L9" s="17">
        <v>8473.9</v>
      </c>
    </row>
    <row r="10" spans="1:14" x14ac:dyDescent="0.2">
      <c r="A10" s="29"/>
      <c r="B10" s="30" t="s">
        <v>18</v>
      </c>
      <c r="C10" s="29"/>
      <c r="D10" s="50">
        <v>787.2</v>
      </c>
      <c r="E10" s="3"/>
      <c r="F10" s="56">
        <v>706.3</v>
      </c>
      <c r="J10" s="50">
        <v>2229.8000000000002</v>
      </c>
      <c r="K10" s="3"/>
      <c r="L10" s="56">
        <v>2042.7</v>
      </c>
    </row>
    <row r="11" spans="1:14" x14ac:dyDescent="0.2">
      <c r="A11" s="1" t="s">
        <v>4</v>
      </c>
      <c r="D11" s="39">
        <f>SUM(D9:D10)</f>
        <v>3958.1000000000004</v>
      </c>
      <c r="E11" s="4"/>
      <c r="F11" s="18">
        <f>SUM(F9:F10)</f>
        <v>3669.3</v>
      </c>
      <c r="G11" s="4"/>
      <c r="H11" s="32">
        <f>(D11-F11)/F11</f>
        <v>7.870711034802283E-2</v>
      </c>
      <c r="J11" s="39">
        <f>SUM(J9:J10)</f>
        <v>11381.8</v>
      </c>
      <c r="K11" s="4"/>
      <c r="L11" s="18">
        <f>SUM(L9:L10)</f>
        <v>10516.6</v>
      </c>
      <c r="M11" s="4"/>
      <c r="N11" s="32">
        <f>(J11-L11)/L11</f>
        <v>8.2269935150143469E-2</v>
      </c>
    </row>
    <row r="12" spans="1:14" x14ac:dyDescent="0.2">
      <c r="B12" s="15" t="s">
        <v>23</v>
      </c>
      <c r="D12" s="39">
        <v>1868.1</v>
      </c>
      <c r="E12" s="2"/>
      <c r="F12" s="18">
        <v>1877.1</v>
      </c>
      <c r="H12" s="33"/>
      <c r="J12" s="39">
        <v>5561.7</v>
      </c>
      <c r="K12" s="2"/>
      <c r="L12" s="18">
        <v>5371.7</v>
      </c>
      <c r="N12" s="33"/>
    </row>
    <row r="13" spans="1:14" x14ac:dyDescent="0.2">
      <c r="A13" s="29"/>
      <c r="B13" s="30" t="s">
        <v>19</v>
      </c>
      <c r="C13" s="29"/>
      <c r="D13" s="50">
        <v>462.4</v>
      </c>
      <c r="E13" s="4"/>
      <c r="F13" s="56">
        <v>414.5</v>
      </c>
      <c r="H13" s="33"/>
      <c r="J13" s="50">
        <v>1308.8</v>
      </c>
      <c r="K13" s="4"/>
      <c r="L13" s="56">
        <v>1204.4000000000001</v>
      </c>
      <c r="N13" s="33"/>
    </row>
    <row r="14" spans="1:14" x14ac:dyDescent="0.2">
      <c r="A14" s="15" t="s">
        <v>39</v>
      </c>
      <c r="D14" s="39">
        <f>SUM(D12:D13)</f>
        <v>2330.5</v>
      </c>
      <c r="E14" s="4"/>
      <c r="F14" s="18">
        <f>SUM(F12:F13)</f>
        <v>2291.6</v>
      </c>
      <c r="H14" s="32">
        <f>(D14-F14)/F14</f>
        <v>1.6975039273869827E-2</v>
      </c>
      <c r="J14" s="39">
        <f>SUM(J12:J13)</f>
        <v>6870.5</v>
      </c>
      <c r="K14" s="4"/>
      <c r="L14" s="18">
        <f>SUM(L12:L13)</f>
        <v>6576.1</v>
      </c>
      <c r="N14" s="32">
        <f>(J14-L14)/L14</f>
        <v>4.4768175666428371E-2</v>
      </c>
    </row>
    <row r="15" spans="1:14" x14ac:dyDescent="0.2">
      <c r="B15" s="1" t="s">
        <v>6</v>
      </c>
      <c r="D15" s="39">
        <v>1024.9000000000001</v>
      </c>
      <c r="E15" s="4"/>
      <c r="F15" s="18">
        <v>876.9</v>
      </c>
      <c r="H15" s="32">
        <f>(D15-F15)/F15</f>
        <v>0.16877637130801701</v>
      </c>
      <c r="J15" s="39">
        <v>3026.8</v>
      </c>
      <c r="K15" s="4"/>
      <c r="L15" s="18">
        <v>2731.7</v>
      </c>
      <c r="N15" s="32">
        <f>(J15-L15)/L15</f>
        <v>0.1080279679320571</v>
      </c>
    </row>
    <row r="16" spans="1:14" x14ac:dyDescent="0.2">
      <c r="A16" s="29"/>
      <c r="B16" s="30" t="s">
        <v>34</v>
      </c>
      <c r="C16" s="29"/>
      <c r="D16" s="50">
        <v>36.700000000000003</v>
      </c>
      <c r="E16" s="4"/>
      <c r="F16" s="56">
        <v>17.8</v>
      </c>
      <c r="H16" s="32"/>
      <c r="J16" s="50">
        <v>82.2</v>
      </c>
      <c r="K16" s="4"/>
      <c r="L16" s="56">
        <v>45.5</v>
      </c>
      <c r="N16" s="32"/>
    </row>
    <row r="17" spans="1:14" x14ac:dyDescent="0.2">
      <c r="A17" s="16" t="s">
        <v>7</v>
      </c>
      <c r="D17" s="39">
        <f>D11-D14-D15-D16</f>
        <v>566.00000000000023</v>
      </c>
      <c r="E17" s="39"/>
      <c r="F17" s="18">
        <f t="shared" ref="F17" si="0">F11-F14-F15-F16</f>
        <v>483.00000000000028</v>
      </c>
      <c r="H17" s="32">
        <f t="shared" ref="H17:H22" si="1">(D17-F17)/F17</f>
        <v>0.17184265010351946</v>
      </c>
      <c r="J17" s="39">
        <f>J11-J14-J15-J16</f>
        <v>1402.299999999999</v>
      </c>
      <c r="K17" s="39"/>
      <c r="L17" s="18">
        <f t="shared" ref="L17" si="2">L11-L14-L15-L16</f>
        <v>1163.3000000000002</v>
      </c>
      <c r="N17" s="32">
        <f t="shared" ref="N17:N22" si="3">(J17-L17)/L17</f>
        <v>0.20545001289435127</v>
      </c>
    </row>
    <row r="18" spans="1:14" x14ac:dyDescent="0.2">
      <c r="A18" s="23" t="s">
        <v>35</v>
      </c>
      <c r="D18" s="39">
        <v>-14.5</v>
      </c>
      <c r="E18" s="5"/>
      <c r="F18" s="18">
        <v>5.7</v>
      </c>
      <c r="H18" s="32">
        <f t="shared" si="1"/>
        <v>-3.5438596491228069</v>
      </c>
      <c r="J18" s="39">
        <v>-42</v>
      </c>
      <c r="K18" s="5"/>
      <c r="L18" s="18">
        <v>-32.6</v>
      </c>
      <c r="N18" s="32">
        <f t="shared" si="3"/>
        <v>0.28834355828220853</v>
      </c>
    </row>
    <row r="19" spans="1:14" x14ac:dyDescent="0.2">
      <c r="A19" s="30" t="s">
        <v>21</v>
      </c>
      <c r="B19" s="29"/>
      <c r="C19" s="29"/>
      <c r="D19" s="50">
        <v>74.3</v>
      </c>
      <c r="E19" s="4"/>
      <c r="F19" s="56">
        <v>65.099999999999994</v>
      </c>
      <c r="H19" s="32">
        <f t="shared" si="1"/>
        <v>0.14132104454685104</v>
      </c>
      <c r="J19" s="50">
        <v>226.3</v>
      </c>
      <c r="K19" s="4"/>
      <c r="L19" s="56">
        <v>174.1</v>
      </c>
      <c r="N19" s="32">
        <f t="shared" si="3"/>
        <v>0.29982768523836884</v>
      </c>
    </row>
    <row r="20" spans="1:14" x14ac:dyDescent="0.2">
      <c r="A20" s="23" t="s">
        <v>13</v>
      </c>
      <c r="D20" s="39">
        <f>+D17-D19-D18</f>
        <v>506.20000000000022</v>
      </c>
      <c r="E20" s="39">
        <f t="shared" ref="E20:F20" si="4">+E17-E19-E18</f>
        <v>0</v>
      </c>
      <c r="F20" s="18">
        <f t="shared" si="4"/>
        <v>412.20000000000033</v>
      </c>
      <c r="H20" s="32">
        <f t="shared" si="1"/>
        <v>0.22804463852498741</v>
      </c>
      <c r="J20" s="39">
        <f>+J17-J19-J18</f>
        <v>1217.9999999999991</v>
      </c>
      <c r="K20" s="39">
        <f t="shared" ref="K20:L20" si="5">+K17-K19-K18</f>
        <v>0</v>
      </c>
      <c r="L20" s="18">
        <f t="shared" si="5"/>
        <v>1021.8000000000002</v>
      </c>
      <c r="N20" s="32">
        <f t="shared" si="3"/>
        <v>0.19201409277745046</v>
      </c>
    </row>
    <row r="21" spans="1:14" x14ac:dyDescent="0.2">
      <c r="A21" s="29" t="s">
        <v>8</v>
      </c>
      <c r="B21" s="29"/>
      <c r="C21" s="29"/>
      <c r="D21" s="50">
        <v>96.8</v>
      </c>
      <c r="E21" s="4"/>
      <c r="F21" s="56">
        <v>60.2</v>
      </c>
      <c r="H21" s="32">
        <f t="shared" si="1"/>
        <v>0.60797342192691017</v>
      </c>
      <c r="J21" s="50">
        <v>235.8</v>
      </c>
      <c r="K21" s="4"/>
      <c r="L21" s="56">
        <v>182.4</v>
      </c>
      <c r="N21" s="32">
        <f t="shared" si="3"/>
        <v>0.29276315789473689</v>
      </c>
    </row>
    <row r="22" spans="1:14" x14ac:dyDescent="0.2">
      <c r="A22" s="23" t="s">
        <v>30</v>
      </c>
      <c r="D22" s="39">
        <f>D20-D21</f>
        <v>409.4000000000002</v>
      </c>
      <c r="E22" s="39">
        <f t="shared" ref="E22:F22" si="6">E20-E21</f>
        <v>0</v>
      </c>
      <c r="F22" s="18">
        <f t="shared" si="6"/>
        <v>352.00000000000034</v>
      </c>
      <c r="H22" s="32">
        <f t="shared" si="1"/>
        <v>0.16306818181818128</v>
      </c>
      <c r="J22" s="39">
        <f>J20-J21</f>
        <v>982.19999999999914</v>
      </c>
      <c r="K22" s="39">
        <f t="shared" ref="K22:L22" si="7">K20-K21</f>
        <v>0</v>
      </c>
      <c r="L22" s="18">
        <f t="shared" si="7"/>
        <v>839.4000000000002</v>
      </c>
      <c r="N22" s="32">
        <f t="shared" si="3"/>
        <v>0.17012151536811876</v>
      </c>
    </row>
    <row r="23" spans="1:14" x14ac:dyDescent="0.2">
      <c r="A23" s="30" t="s">
        <v>31</v>
      </c>
      <c r="B23" s="29"/>
      <c r="C23" s="29"/>
      <c r="D23" s="50">
        <v>5.4</v>
      </c>
      <c r="E23" s="3"/>
      <c r="F23" s="56">
        <v>4.9000000000000004</v>
      </c>
      <c r="H23" s="32"/>
      <c r="J23" s="50">
        <v>15.1</v>
      </c>
      <c r="K23" s="3"/>
      <c r="L23" s="56">
        <v>12.1</v>
      </c>
      <c r="N23" s="32"/>
    </row>
    <row r="24" spans="1:14" ht="13.5" thickBot="1" x14ac:dyDescent="0.25">
      <c r="A24" s="43" t="s">
        <v>32</v>
      </c>
      <c r="B24" s="44"/>
      <c r="C24" s="44"/>
      <c r="D24" s="44">
        <f>D22-D23</f>
        <v>404.00000000000023</v>
      </c>
      <c r="E24" s="17">
        <f t="shared" ref="E24:F24" si="8">E22-E23</f>
        <v>0</v>
      </c>
      <c r="F24" s="73">
        <f t="shared" si="8"/>
        <v>347.10000000000036</v>
      </c>
      <c r="H24" s="32">
        <f>(D24-F24)/F24</f>
        <v>0.1639297032555454</v>
      </c>
      <c r="J24" s="44">
        <f>J22-J23</f>
        <v>967.09999999999911</v>
      </c>
      <c r="K24" s="17">
        <f t="shared" ref="K24:L24" si="9">K22-K23</f>
        <v>0</v>
      </c>
      <c r="L24" s="73">
        <f t="shared" si="9"/>
        <v>827.30000000000018</v>
      </c>
      <c r="N24" s="32">
        <f>(J24-L24)/L24</f>
        <v>0.16898344010636879</v>
      </c>
    </row>
    <row r="25" spans="1:14" ht="13.5" thickTop="1" x14ac:dyDescent="0.2">
      <c r="D25" s="35"/>
      <c r="E25" s="3"/>
      <c r="F25" s="17"/>
      <c r="H25" s="32"/>
      <c r="J25" s="35"/>
      <c r="K25" s="3"/>
      <c r="L25" s="17"/>
      <c r="N25" s="32"/>
    </row>
    <row r="26" spans="1:14" x14ac:dyDescent="0.2">
      <c r="A26" s="15" t="s">
        <v>33</v>
      </c>
      <c r="F26" s="15"/>
      <c r="H26" s="32"/>
      <c r="L26" s="15"/>
      <c r="N26" s="32"/>
    </row>
    <row r="27" spans="1:14" x14ac:dyDescent="0.2">
      <c r="B27" s="15" t="s">
        <v>2</v>
      </c>
      <c r="D27" s="51">
        <f>ROUND(D24/D31,2)</f>
        <v>1.42</v>
      </c>
      <c r="E27" s="6"/>
      <c r="F27" s="51">
        <f>ROUND(F24/F31,2)</f>
        <v>1.22</v>
      </c>
      <c r="H27" s="32">
        <f>(D27-F27)/F27</f>
        <v>0.16393442622950816</v>
      </c>
      <c r="J27" s="51">
        <f>ROUND(J24/J31,2)</f>
        <v>3.39</v>
      </c>
      <c r="K27" s="6"/>
      <c r="L27" s="51">
        <f>ROUND(L24/L31,2)</f>
        <v>2.9</v>
      </c>
      <c r="N27" s="32">
        <f>(J27-L27)/L27</f>
        <v>0.1689655172413794</v>
      </c>
    </row>
    <row r="28" spans="1:14" x14ac:dyDescent="0.2">
      <c r="B28" s="15" t="s">
        <v>3</v>
      </c>
      <c r="D28" s="51">
        <f>ROUND(D24/D32,2)</f>
        <v>1.41</v>
      </c>
      <c r="E28" s="6"/>
      <c r="F28" s="51">
        <f>ROUND(F24/F32,2)</f>
        <v>1.21</v>
      </c>
      <c r="H28" s="32">
        <f>(D28-F28)/F28</f>
        <v>0.16528925619834708</v>
      </c>
      <c r="J28" s="51">
        <f>ROUND(J24/J32,2)</f>
        <v>3.38</v>
      </c>
      <c r="K28" s="6"/>
      <c r="L28" s="51">
        <f>ROUND(L24/L32,2)</f>
        <v>2.88</v>
      </c>
      <c r="N28" s="32">
        <f>(J28-L28)/L28</f>
        <v>0.1736111111111111</v>
      </c>
    </row>
    <row r="29" spans="1:14" ht="9" customHeight="1" x14ac:dyDescent="0.2">
      <c r="D29" s="36"/>
      <c r="E29" s="2"/>
      <c r="F29" s="26"/>
      <c r="H29" s="32"/>
      <c r="J29" s="36"/>
      <c r="K29" s="2"/>
      <c r="L29" s="26"/>
      <c r="N29" s="32"/>
    </row>
    <row r="30" spans="1:14" x14ac:dyDescent="0.2">
      <c r="A30" s="1" t="s">
        <v>9</v>
      </c>
      <c r="D30" s="37"/>
      <c r="E30" s="2"/>
      <c r="F30" s="27"/>
      <c r="H30" s="32"/>
      <c r="J30" s="37"/>
      <c r="K30" s="2"/>
      <c r="L30" s="27"/>
      <c r="N30" s="32"/>
    </row>
    <row r="31" spans="1:14" x14ac:dyDescent="0.2">
      <c r="B31" s="1" t="s">
        <v>2</v>
      </c>
      <c r="D31" s="39">
        <v>285.10000000000002</v>
      </c>
      <c r="E31" s="2"/>
      <c r="F31" s="18">
        <v>284.89999999999998</v>
      </c>
      <c r="H31" s="32">
        <f>(D31-F31)/F31</f>
        <v>7.0200070200086167E-4</v>
      </c>
      <c r="J31" s="39">
        <v>284.89999999999998</v>
      </c>
      <c r="K31" s="2"/>
      <c r="L31" s="18">
        <v>285.39999999999998</v>
      </c>
      <c r="N31" s="32">
        <f>(J31-L31)/L31</f>
        <v>-1.7519271198318152E-3</v>
      </c>
    </row>
    <row r="32" spans="1:14" x14ac:dyDescent="0.2">
      <c r="B32" s="1" t="s">
        <v>3</v>
      </c>
      <c r="D32" s="52">
        <v>286.89999999999998</v>
      </c>
      <c r="E32" s="2"/>
      <c r="F32" s="57">
        <v>286.3</v>
      </c>
      <c r="H32" s="32">
        <f>(D32-F32)/F32</f>
        <v>2.0957038071951306E-3</v>
      </c>
      <c r="J32" s="52">
        <v>286.39999999999998</v>
      </c>
      <c r="K32" s="2"/>
      <c r="L32" s="57">
        <v>287</v>
      </c>
      <c r="N32" s="32">
        <f>(J32-L32)/L32</f>
        <v>-2.0905923344948529E-3</v>
      </c>
    </row>
    <row r="33" spans="1:14" x14ac:dyDescent="0.2">
      <c r="H33" s="31"/>
      <c r="N33" s="31"/>
    </row>
    <row r="34" spans="1:14" ht="12.75" customHeight="1" x14ac:dyDescent="0.2">
      <c r="A34" s="72" t="s">
        <v>27</v>
      </c>
      <c r="B34" s="87" t="s">
        <v>41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71"/>
      <c r="N34" s="71"/>
    </row>
    <row r="35" spans="1:14" ht="12.75" customHeight="1" x14ac:dyDescent="0.2">
      <c r="A35" s="71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0"/>
      <c r="N35" s="70"/>
    </row>
    <row r="36" spans="1:14" ht="6.75" customHeight="1" x14ac:dyDescent="0.2">
      <c r="A36" s="7"/>
      <c r="C36" s="7"/>
      <c r="D36" s="11"/>
      <c r="E36" s="7"/>
      <c r="F36" s="7"/>
      <c r="J36" s="11"/>
      <c r="K36" s="7"/>
      <c r="L36" s="7"/>
    </row>
    <row r="37" spans="1:14" ht="12.4" customHeight="1" x14ac:dyDescent="0.2">
      <c r="A37" s="7"/>
      <c r="C37" s="7"/>
      <c r="D37" s="80" t="str">
        <f>D5</f>
        <v>Third Quarter Ended</v>
      </c>
      <c r="E37" s="80"/>
      <c r="F37" s="80"/>
      <c r="G37" s="34"/>
      <c r="H37" s="34"/>
      <c r="I37" s="34"/>
      <c r="J37" s="80" t="str">
        <f>J5</f>
        <v>Nine Months Ended</v>
      </c>
      <c r="K37" s="80"/>
      <c r="L37" s="80"/>
      <c r="M37" s="34"/>
      <c r="N37" s="34"/>
    </row>
    <row r="38" spans="1:14" ht="12.4" customHeight="1" x14ac:dyDescent="0.2">
      <c r="A38" s="7"/>
      <c r="C38" s="7"/>
      <c r="D38" s="81" t="str">
        <f>D6</f>
        <v>September 30</v>
      </c>
      <c r="E38" s="82"/>
      <c r="F38" s="82"/>
      <c r="G38" s="34"/>
      <c r="H38" s="25"/>
      <c r="I38" s="34"/>
      <c r="J38" s="81" t="str">
        <f>J6</f>
        <v>September 30</v>
      </c>
      <c r="K38" s="82"/>
      <c r="L38" s="82"/>
      <c r="M38" s="34"/>
      <c r="N38" s="25"/>
    </row>
    <row r="39" spans="1:14" ht="12.75" customHeight="1" x14ac:dyDescent="0.2">
      <c r="A39" s="7"/>
      <c r="B39" s="34" t="s">
        <v>26</v>
      </c>
      <c r="C39" s="7"/>
      <c r="D39" s="75">
        <f>D7</f>
        <v>2023</v>
      </c>
      <c r="E39" s="7"/>
      <c r="F39" s="49">
        <f>F7</f>
        <v>2022</v>
      </c>
      <c r="G39" s="7"/>
      <c r="H39" s="7"/>
      <c r="J39" s="75">
        <f>J7</f>
        <v>2023</v>
      </c>
      <c r="K39" s="7"/>
      <c r="L39" s="49">
        <f>L7</f>
        <v>2022</v>
      </c>
      <c r="M39" s="7"/>
      <c r="N39" s="7"/>
    </row>
    <row r="40" spans="1:14" ht="5.25" customHeight="1" x14ac:dyDescent="0.2">
      <c r="A40" s="7"/>
      <c r="B40" s="7"/>
      <c r="C40" s="7"/>
      <c r="D40" s="12"/>
      <c r="E40" s="7"/>
      <c r="F40" s="25"/>
      <c r="G40" s="7"/>
      <c r="H40" s="7"/>
      <c r="J40" s="12"/>
      <c r="K40" s="7"/>
      <c r="L40" s="25"/>
      <c r="M40" s="7"/>
      <c r="N40" s="7"/>
    </row>
    <row r="41" spans="1:14" ht="12.75" customHeight="1" x14ac:dyDescent="0.2">
      <c r="A41" s="7"/>
      <c r="B41" s="7" t="s">
        <v>5</v>
      </c>
      <c r="C41" s="7"/>
      <c r="D41" s="11"/>
      <c r="E41" s="7"/>
      <c r="F41" s="11"/>
      <c r="G41" s="7"/>
      <c r="H41" s="7"/>
      <c r="J41" s="11"/>
      <c r="K41" s="7"/>
      <c r="L41" s="11"/>
      <c r="M41" s="7"/>
      <c r="N41" s="7"/>
    </row>
    <row r="42" spans="1:14" ht="12.75" customHeight="1" x14ac:dyDescent="0.2">
      <c r="A42" s="7"/>
      <c r="B42" s="14" t="s">
        <v>16</v>
      </c>
      <c r="C42" s="7"/>
      <c r="D42" s="40">
        <v>5.9</v>
      </c>
      <c r="E42" s="45"/>
      <c r="F42" s="58">
        <v>2.1</v>
      </c>
      <c r="G42" s="8"/>
      <c r="H42" s="8"/>
      <c r="I42" s="6"/>
      <c r="J42" s="40">
        <v>17.2</v>
      </c>
      <c r="K42" s="45"/>
      <c r="L42" s="58">
        <v>5.5</v>
      </c>
      <c r="M42" s="8"/>
      <c r="N42" s="8"/>
    </row>
    <row r="43" spans="1:14" ht="12.75" customHeight="1" x14ac:dyDescent="0.2">
      <c r="A43" s="7"/>
      <c r="B43" s="14" t="s">
        <v>20</v>
      </c>
      <c r="C43" s="7"/>
      <c r="D43" s="38">
        <v>0</v>
      </c>
      <c r="E43" s="46"/>
      <c r="F43" s="59">
        <v>4.2</v>
      </c>
      <c r="G43" s="8"/>
      <c r="H43" s="8"/>
      <c r="I43" s="6"/>
      <c r="J43" s="38">
        <v>0</v>
      </c>
      <c r="K43" s="46"/>
      <c r="L43" s="59">
        <v>32.700000000000003</v>
      </c>
      <c r="M43" s="8"/>
      <c r="N43" s="8"/>
    </row>
    <row r="44" spans="1:14" ht="12.75" customHeight="1" x14ac:dyDescent="0.2">
      <c r="A44" s="7"/>
      <c r="B44" s="14" t="s">
        <v>40</v>
      </c>
      <c r="C44" s="7"/>
      <c r="D44" s="38">
        <v>0</v>
      </c>
      <c r="E44" s="46"/>
      <c r="F44" s="59">
        <v>0.8</v>
      </c>
      <c r="G44" s="8"/>
      <c r="H44" s="8"/>
      <c r="I44" s="6"/>
      <c r="J44" s="38">
        <v>0</v>
      </c>
      <c r="K44" s="46"/>
      <c r="L44" s="59">
        <v>7.2</v>
      </c>
      <c r="M44" s="8"/>
      <c r="N44" s="8"/>
    </row>
    <row r="45" spans="1:14" ht="12.75" customHeight="1" x14ac:dyDescent="0.2">
      <c r="A45" s="7"/>
      <c r="B45" s="63" t="s">
        <v>15</v>
      </c>
      <c r="C45" s="64"/>
      <c r="D45" s="41">
        <v>0</v>
      </c>
      <c r="E45" s="47"/>
      <c r="F45" s="19">
        <v>0</v>
      </c>
      <c r="G45" s="8"/>
      <c r="H45" s="8"/>
      <c r="I45" s="6"/>
      <c r="J45" s="41">
        <v>0</v>
      </c>
      <c r="K45" s="47"/>
      <c r="L45" s="19">
        <v>16.3</v>
      </c>
      <c r="M45" s="8"/>
      <c r="N45" s="8"/>
    </row>
    <row r="46" spans="1:14" ht="12.75" customHeight="1" x14ac:dyDescent="0.2">
      <c r="A46" s="7"/>
      <c r="B46" s="20" t="s">
        <v>24</v>
      </c>
      <c r="C46" s="7"/>
      <c r="D46" s="53">
        <f>SUM(D42:D45)</f>
        <v>5.9</v>
      </c>
      <c r="E46" s="48"/>
      <c r="F46" s="60">
        <f>SUM(F42:F45)</f>
        <v>7.1000000000000005</v>
      </c>
      <c r="G46" s="8"/>
      <c r="H46" s="8"/>
      <c r="I46" s="6"/>
      <c r="J46" s="53">
        <f>SUM(J42:J45)</f>
        <v>17.2</v>
      </c>
      <c r="K46" s="48"/>
      <c r="L46" s="60">
        <f>SUM(L42:L45)</f>
        <v>61.7</v>
      </c>
      <c r="M46" s="8"/>
      <c r="N46" s="8"/>
    </row>
    <row r="47" spans="1:14" ht="5.25" customHeight="1" x14ac:dyDescent="0.2">
      <c r="A47" s="7"/>
      <c r="B47" s="7"/>
      <c r="C47" s="7"/>
      <c r="D47" s="54"/>
      <c r="E47" s="48"/>
      <c r="F47" s="61"/>
      <c r="G47" s="8"/>
      <c r="H47" s="8"/>
      <c r="J47" s="54"/>
      <c r="K47" s="48"/>
      <c r="L47" s="61"/>
      <c r="M47" s="8"/>
      <c r="N47" s="8"/>
    </row>
    <row r="48" spans="1:14" ht="12.75" customHeight="1" x14ac:dyDescent="0.2">
      <c r="A48" s="7"/>
      <c r="B48" s="7" t="s">
        <v>12</v>
      </c>
      <c r="C48" s="7"/>
      <c r="D48" s="55"/>
      <c r="E48" s="48"/>
      <c r="F48" s="62"/>
      <c r="G48" s="8"/>
      <c r="H48" s="8"/>
      <c r="J48" s="55"/>
      <c r="K48" s="48"/>
      <c r="L48" s="62"/>
      <c r="M48" s="8"/>
      <c r="N48" s="8"/>
    </row>
    <row r="49" spans="1:14" ht="12.75" customHeight="1" x14ac:dyDescent="0.2">
      <c r="A49" s="7"/>
      <c r="B49" s="14" t="s">
        <v>16</v>
      </c>
      <c r="C49" s="7"/>
      <c r="D49" s="53">
        <v>20</v>
      </c>
      <c r="E49" s="48"/>
      <c r="F49" s="60">
        <v>-0.3</v>
      </c>
      <c r="G49" s="8"/>
      <c r="H49" s="8"/>
      <c r="I49" s="6"/>
      <c r="J49" s="53">
        <v>46.3</v>
      </c>
      <c r="K49" s="48"/>
      <c r="L49" s="60">
        <v>0.8</v>
      </c>
      <c r="M49" s="8"/>
      <c r="N49" s="8"/>
    </row>
    <row r="50" spans="1:14" s="7" customFormat="1" ht="12.75" customHeight="1" x14ac:dyDescent="0.2">
      <c r="B50" s="14" t="s">
        <v>20</v>
      </c>
      <c r="D50" s="53">
        <v>3</v>
      </c>
      <c r="E50" s="48"/>
      <c r="F50" s="60">
        <v>4.0999999999999996</v>
      </c>
      <c r="G50" s="8"/>
      <c r="H50" s="8"/>
      <c r="I50" s="6"/>
      <c r="J50" s="53">
        <v>11.5</v>
      </c>
      <c r="K50" s="48"/>
      <c r="L50" s="60">
        <v>15</v>
      </c>
      <c r="M50" s="8"/>
      <c r="N50" s="8"/>
    </row>
    <row r="51" spans="1:14" s="7" customFormat="1" ht="12.75" customHeight="1" x14ac:dyDescent="0.2">
      <c r="B51" s="14" t="s">
        <v>40</v>
      </c>
      <c r="D51" s="53">
        <v>0.5</v>
      </c>
      <c r="E51" s="48"/>
      <c r="F51" s="60">
        <v>0</v>
      </c>
      <c r="G51" s="8"/>
      <c r="H51" s="8"/>
      <c r="I51" s="6"/>
      <c r="J51" s="53">
        <v>1.1000000000000001</v>
      </c>
      <c r="K51" s="48"/>
      <c r="L51" s="60">
        <v>5.9</v>
      </c>
      <c r="M51" s="8"/>
      <c r="N51" s="8"/>
    </row>
    <row r="52" spans="1:14" ht="12.75" customHeight="1" x14ac:dyDescent="0.2">
      <c r="A52" s="7"/>
      <c r="B52" s="63" t="s">
        <v>15</v>
      </c>
      <c r="C52" s="64"/>
      <c r="D52" s="41">
        <v>13.2</v>
      </c>
      <c r="E52" s="45"/>
      <c r="F52" s="19">
        <v>14</v>
      </c>
      <c r="G52" s="8"/>
      <c r="H52" s="8"/>
      <c r="J52" s="41">
        <v>23.3</v>
      </c>
      <c r="K52" s="45"/>
      <c r="L52" s="19">
        <v>23.8</v>
      </c>
      <c r="M52" s="8"/>
      <c r="N52" s="8"/>
    </row>
    <row r="53" spans="1:14" ht="12.75" customHeight="1" x14ac:dyDescent="0.2">
      <c r="A53" s="7"/>
      <c r="B53" s="67" t="s">
        <v>25</v>
      </c>
      <c r="C53" s="68"/>
      <c r="D53" s="69">
        <f>SUM(D49:D52)</f>
        <v>36.700000000000003</v>
      </c>
      <c r="E53" s="13"/>
      <c r="F53" s="59">
        <f>SUM(F49:F52)</f>
        <v>17.8</v>
      </c>
      <c r="G53" s="9"/>
      <c r="H53" s="9"/>
      <c r="J53" s="38">
        <f>SUM(J49:J52)</f>
        <v>82.2</v>
      </c>
      <c r="K53" s="13"/>
      <c r="L53" s="59">
        <f>SUM(L49:L52)</f>
        <v>45.5</v>
      </c>
      <c r="M53" s="9"/>
      <c r="N53" s="9"/>
    </row>
    <row r="54" spans="1:14" ht="5.25" customHeight="1" x14ac:dyDescent="0.2">
      <c r="A54" s="7"/>
      <c r="B54" s="7"/>
      <c r="C54" s="7"/>
      <c r="D54" s="54"/>
      <c r="E54" s="48"/>
      <c r="F54" s="61"/>
      <c r="G54" s="8"/>
      <c r="H54" s="8"/>
      <c r="J54" s="54"/>
      <c r="K54" s="48"/>
      <c r="L54" s="61"/>
      <c r="M54" s="8"/>
      <c r="N54" s="8"/>
    </row>
    <row r="55" spans="1:14" x14ac:dyDescent="0.2">
      <c r="B55" s="7" t="s">
        <v>29</v>
      </c>
      <c r="D55" s="1"/>
      <c r="J55" s="1"/>
    </row>
    <row r="56" spans="1:14" x14ac:dyDescent="0.2">
      <c r="B56" s="14" t="s">
        <v>42</v>
      </c>
      <c r="D56" s="53">
        <v>0</v>
      </c>
      <c r="E56" s="48"/>
      <c r="F56" s="60">
        <v>24.8</v>
      </c>
      <c r="J56" s="53">
        <v>0</v>
      </c>
      <c r="K56" s="48"/>
      <c r="L56" s="60">
        <v>24.8</v>
      </c>
    </row>
    <row r="57" spans="1:14" s="15" customFormat="1" ht="8.1" customHeight="1" x14ac:dyDescent="0.2">
      <c r="B57" s="30"/>
      <c r="C57" s="30"/>
      <c r="D57" s="24"/>
      <c r="J57" s="24"/>
    </row>
    <row r="58" spans="1:14" ht="13.5" thickBot="1" x14ac:dyDescent="0.25">
      <c r="B58" s="65" t="s">
        <v>14</v>
      </c>
      <c r="C58" s="66"/>
      <c r="D58" s="42">
        <f>D46+D53+D56</f>
        <v>42.6</v>
      </c>
      <c r="E58" s="40"/>
      <c r="F58" s="42">
        <f>F46+F53+F56</f>
        <v>49.7</v>
      </c>
      <c r="G58" s="34"/>
      <c r="H58" s="32"/>
      <c r="I58" s="34"/>
      <c r="J58" s="42">
        <f>J46+J53+J56</f>
        <v>99.4</v>
      </c>
      <c r="K58" s="40"/>
      <c r="L58" s="42">
        <f>L46+L53+L56</f>
        <v>132</v>
      </c>
      <c r="M58" s="34"/>
      <c r="N58" s="32"/>
    </row>
    <row r="59" spans="1:14" ht="13.5" thickTop="1" x14ac:dyDescent="0.2">
      <c r="F59" s="15"/>
      <c r="L59" s="15"/>
    </row>
    <row r="62" spans="1:14" x14ac:dyDescent="0.2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</row>
  </sheetData>
  <mergeCells count="13">
    <mergeCell ref="A1:N1"/>
    <mergeCell ref="A2:N2"/>
    <mergeCell ref="A3:N3"/>
    <mergeCell ref="A62:N62"/>
    <mergeCell ref="D37:F37"/>
    <mergeCell ref="D38:F38"/>
    <mergeCell ref="J5:L5"/>
    <mergeCell ref="J6:L6"/>
    <mergeCell ref="J37:L37"/>
    <mergeCell ref="J38:L38"/>
    <mergeCell ref="B34:L34"/>
    <mergeCell ref="D6:F6"/>
    <mergeCell ref="D5:F5"/>
  </mergeCells>
  <phoneticPr fontId="2" type="noConversion"/>
  <pageMargins left="0.75" right="0.48" top="0.9" bottom="0.6" header="0.5" footer="0.5"/>
  <pageSetup scale="70" orientation="portrait" r:id="rId1"/>
  <headerFooter alignWithMargins="0"/>
  <customProperties>
    <customPr name="ColorPalette" r:id="rId2"/>
  </customProperties>
</worksheet>
</file>

<file path=docMetadata/LabelInfo.xml><?xml version="1.0" encoding="utf-8"?>
<clbl:labelList xmlns:clbl="http://schemas.microsoft.com/office/2020/mipLabelMetadata">
  <clbl:label id="{f13457f1-9f99-4bd1-8a1b-8dc4cbad8b34}" enabled="1" method="Standard" siteId="{c1eb5112-7946-4c9d-bc57-40040cfe3a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Consolidated Income Statement</vt:lpstr>
      <vt:lpstr>'Consolidated Income Statement'!Print_Area</vt:lpstr>
    </vt:vector>
  </TitlesOfParts>
  <Company>Ecolab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KIEMESE</dc:creator>
  <cp:lastModifiedBy>Skluzacek, Meghan</cp:lastModifiedBy>
  <cp:lastPrinted>2022-07-27T15:38:04Z</cp:lastPrinted>
  <dcterms:created xsi:type="dcterms:W3CDTF">2002-09-13T12:49:33Z</dcterms:created>
  <dcterms:modified xsi:type="dcterms:W3CDTF">2023-11-01T15:37:27Z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