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defaultThemeVersion="124226"/>
  <mc:AlternateContent xmlns:mc="http://schemas.openxmlformats.org/markup-compatibility/2006">
    <mc:Choice Requires="x15">
      <x15ac:absPath xmlns:x15ac="http://schemas.microsoft.com/office/spreadsheetml/2010/11/ac" url="X:\FRPSHARE\Public Reporting\Earnings Release\2018\3Q2018\Published Statements\"/>
    </mc:Choice>
  </mc:AlternateContent>
  <xr:revisionPtr revIDLastSave="0" documentId="13_ncr:1_{089645D7-6169-4133-ABDA-404BF75ACF2C}" xr6:coauthVersionLast="37" xr6:coauthVersionMax="37" xr10:uidLastSave="{00000000-0000-0000-0000-000000000000}"/>
  <bookViews>
    <workbookView xWindow="0" yWindow="20" windowWidth="15320" windowHeight="11760" xr2:uid="{00000000-000D-0000-FFFF-FFFF00000000}"/>
  </bookViews>
  <sheets>
    <sheet name="Consolidated Income Statement" sheetId="1" r:id="rId1"/>
  </sheets>
  <definedNames>
    <definedName name="_xlnm.Print_Area" localSheetId="0">'Consolidated Income Statement'!$A$1:$N$72</definedName>
  </definedNames>
  <calcPr calcId="1790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L50" i="1" l="1"/>
  <c r="F50" i="1"/>
  <c r="N38" i="1" l="1"/>
  <c r="N37" i="1"/>
  <c r="N33" i="1"/>
  <c r="N32" i="1"/>
  <c r="N26" i="1"/>
  <c r="N24" i="1"/>
  <c r="N23" i="1"/>
  <c r="N20" i="1"/>
  <c r="H20" i="1"/>
  <c r="H23" i="1"/>
  <c r="H24" i="1"/>
  <c r="H26" i="1"/>
  <c r="H32" i="1"/>
  <c r="H33" i="1"/>
  <c r="H37" i="1"/>
  <c r="H38" i="1"/>
  <c r="L19" i="1"/>
  <c r="L15" i="1"/>
  <c r="J19" i="1"/>
  <c r="J15" i="1"/>
  <c r="J57" i="1"/>
  <c r="J50" i="1"/>
  <c r="L44" i="1"/>
  <c r="J44" i="1"/>
  <c r="D50" i="1"/>
  <c r="N15" i="1" l="1"/>
  <c r="L22" i="1"/>
  <c r="L25" i="1" s="1"/>
  <c r="L27" i="1" s="1"/>
  <c r="L29" i="1" s="1"/>
  <c r="J22" i="1"/>
  <c r="N19" i="1"/>
  <c r="J59" i="1"/>
  <c r="D19" i="1"/>
  <c r="D15" i="1"/>
  <c r="F19" i="1"/>
  <c r="F15" i="1"/>
  <c r="H19" i="1" l="1"/>
  <c r="H15" i="1"/>
  <c r="J25" i="1"/>
  <c r="N22" i="1"/>
  <c r="D44" i="1"/>
  <c r="F44" i="1"/>
  <c r="F22" i="1"/>
  <c r="J27" i="1" l="1"/>
  <c r="N25" i="1"/>
  <c r="F25" i="1"/>
  <c r="D22" i="1"/>
  <c r="H22" i="1" s="1"/>
  <c r="J29" i="1" l="1"/>
  <c r="N29" i="1" s="1"/>
  <c r="N27" i="1"/>
  <c r="F27" i="1"/>
  <c r="H25" i="1"/>
  <c r="D25" i="1"/>
  <c r="D57" i="1"/>
  <c r="D59" i="1" s="1"/>
  <c r="F29" i="1" l="1"/>
  <c r="D27" i="1"/>
  <c r="D29" i="1" s="1"/>
  <c r="H27" i="1" l="1"/>
  <c r="H29" i="1"/>
</calcChain>
</file>

<file path=xl/sharedStrings.xml><?xml version="1.0" encoding="utf-8"?>
<sst xmlns="http://schemas.openxmlformats.org/spreadsheetml/2006/main" count="57" uniqueCount="44">
  <si>
    <t>ECOLAB INC.</t>
  </si>
  <si>
    <t>CONSOLIDATED STATEMENT OF INCOME</t>
  </si>
  <si>
    <t>(unaudited)</t>
  </si>
  <si>
    <t xml:space="preserve"> Basic</t>
  </si>
  <si>
    <t xml:space="preserve"> Diluted</t>
  </si>
  <si>
    <t>IMMEDIATE RELEASE</t>
  </si>
  <si>
    <t>M.J. Monahan</t>
  </si>
  <si>
    <t>(651) 293-2809</t>
  </si>
  <si>
    <t>(millions, except per share)</t>
  </si>
  <si>
    <t>Net sales</t>
  </si>
  <si>
    <t>Cost of sales</t>
  </si>
  <si>
    <t>Selling, general and administrative expenses</t>
  </si>
  <si>
    <t>Operating income</t>
  </si>
  <si>
    <t>Provision for income taxes</t>
  </si>
  <si>
    <t>Weighted-average common shares outstanding</t>
  </si>
  <si>
    <t>(millions)</t>
  </si>
  <si>
    <t>Earnings attributable to Ecolab per common share</t>
  </si>
  <si>
    <t>%</t>
  </si>
  <si>
    <t>Change</t>
  </si>
  <si>
    <t>Net income including noncontrolling interest</t>
  </si>
  <si>
    <t>Special (gains) and charges</t>
  </si>
  <si>
    <t>Net income attributable to Ecolab</t>
  </si>
  <si>
    <r>
      <t>(1)</t>
    </r>
    <r>
      <rPr>
        <sz val="9"/>
        <rFont val="Arial"/>
        <family val="2"/>
      </rPr>
      <t xml:space="preserve"> Special (gains) and charges in the Consolidated Statement of Income above include the following: </t>
    </r>
  </si>
  <si>
    <t>Income before income taxes</t>
  </si>
  <si>
    <r>
      <t xml:space="preserve">Special (gains) and charges </t>
    </r>
    <r>
      <rPr>
        <sz val="8"/>
        <rFont val="Arial"/>
        <family val="2"/>
      </rPr>
      <t>(1)</t>
    </r>
  </si>
  <si>
    <t>Subtotal</t>
  </si>
  <si>
    <t xml:space="preserve">Interest expense, net </t>
  </si>
  <si>
    <t>Total special (gains) and charges</t>
  </si>
  <si>
    <t>Other</t>
  </si>
  <si>
    <t xml:space="preserve">Net income attributable to noncontrolling interest </t>
  </si>
  <si>
    <t>Restructuring activities</t>
  </si>
  <si>
    <t>Product and equipment sales</t>
  </si>
  <si>
    <t>Service and lease sales</t>
  </si>
  <si>
    <t>Service and lease cost of sales</t>
  </si>
  <si>
    <t>Other (income) expense</t>
  </si>
  <si>
    <r>
      <t xml:space="preserve">Product and equipment cost of sales </t>
    </r>
    <r>
      <rPr>
        <sz val="8"/>
        <rFont val="Arial"/>
        <family val="2"/>
      </rPr>
      <t>(1)</t>
    </r>
  </si>
  <si>
    <r>
      <t>Note</t>
    </r>
    <r>
      <rPr>
        <sz val="10"/>
        <rFont val="Arial"/>
        <family val="2"/>
      </rPr>
      <t xml:space="preserve">: </t>
    </r>
  </si>
  <si>
    <t>The revised Consolidated Statements of Income for each of the four quarters of 2017 and for the twelve months ended December 31, 2017 reflect the adoption of the new revenue and new pension standards.
On January 1, 2018, the Company retrospectively adopted Accounting Standards Codification Topic 606 Revenue from Contracts with Customers and the related amendments (“the new revenue standard”). The new revenue standard was applied to all periods presented and the cumulative effect of applying the standard is recognized at the beginning of the earliest year presented. 
On January 1, 2018, the Company retrospectively adopted guidance relating to the presentation of the components of net periodic benefit costs for pension and other post-retirement benefits within the Consolidated Statement of Income. Under the new guidance, the non-service cost components of net periodic benefit cost are presented in other (income) expense, while the service cost component will continue to be recorded with compensation cost in cost of sales and selling, general and administrative expenses. As a result, the Company has changed its accounting principle, and revised prior period presentation related to the presentation of the non-service cost components.</t>
  </si>
  <si>
    <t>Venezuela related gain</t>
  </si>
  <si>
    <t>Acquisition and integration activities</t>
  </si>
  <si>
    <t>Cost of sales (including special charges)</t>
  </si>
  <si>
    <t>Third Quarter Ended</t>
  </si>
  <si>
    <t>Nine Months Ended</t>
  </si>
  <si>
    <t>September 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</si>
</sst>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_(* #,##0.0_);_(* \(#,##0.0\);_(* &quot;-&quot;??_);_(@_)"/>
    <numFmt numFmtId="166" formatCode="_(&quot;$&quot;* #,##0.0_);_(&quot;$&quot;* \(#,##0.0\);_(&quot;$&quot;* &quot;-&quot;??_);_(@_)"/>
    <numFmt numFmtId="167" formatCode="_(* #,##0_);_(* \(#,##0\);_(* &quot;-&quot;??_);_(@_)"/>
    <numFmt numFmtId="168" formatCode="0%;\(0%\)"/>
  </numFmts>
  <fonts count="8" x14ac:knownFonts="1">
    <font>
      <sz val="10"/>
      <name val="Arial"/>
    </font>
    <font>
      <sz val="10"/>
      <name val="Arial"/>
      <family val="2"/>
    </font>
    <font>
      <sz val="8"/>
      <name val="Arial"/>
      <family val="2"/>
    </font>
    <font>
      <sz val="10"/>
      <name val="Arial"/>
      <family val="2"/>
    </font>
    <font>
      <b/>
      <sz val="10"/>
      <name val="Arial"/>
      <family val="2"/>
    </font>
    <font>
      <sz val="8"/>
      <name val="Arial"/>
      <family val="2"/>
    </font>
    <font>
      <b/>
      <sz val="8"/>
      <name val="Arial"/>
      <family val="2"/>
    </font>
    <font>
      <sz val="9"/>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double">
        <color indexed="64"/>
      </bottom>
      <diagonal/>
    </border>
    <border>
      <left/>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89">
    <xf numFmtId="0" fontId="0" fillId="0" borderId="0" xfId="0"/>
    <xf numFmtId="0" fontId="3" fillId="0" borderId="0" xfId="0" applyFont="1"/>
    <xf numFmtId="0" fontId="3" fillId="0" borderId="0" xfId="0" applyFont="1" applyFill="1"/>
    <xf numFmtId="0" fontId="3" fillId="0" borderId="0" xfId="0" applyFont="1" applyFill="1" applyBorder="1"/>
    <xf numFmtId="3" fontId="3" fillId="0" borderId="0" xfId="0" applyNumberFormat="1" applyFont="1" applyFill="1" applyBorder="1"/>
    <xf numFmtId="42" fontId="3" fillId="0" borderId="0" xfId="0" applyNumberFormat="1" applyFont="1" applyFill="1" applyBorder="1"/>
    <xf numFmtId="41" fontId="3" fillId="0" borderId="0" xfId="0" applyNumberFormat="1" applyFont="1" applyFill="1"/>
    <xf numFmtId="165" fontId="3" fillId="0" borderId="0" xfId="1" applyNumberFormat="1" applyFont="1" applyFill="1" applyBorder="1"/>
    <xf numFmtId="41" fontId="3" fillId="0" borderId="0" xfId="0" applyNumberFormat="1" applyFont="1" applyFill="1" applyBorder="1"/>
    <xf numFmtId="41" fontId="4" fillId="0" borderId="0" xfId="0" applyNumberFormat="1" applyFont="1" applyFill="1" applyBorder="1"/>
    <xf numFmtId="44" fontId="3" fillId="0" borderId="0" xfId="0" applyNumberFormat="1" applyFont="1" applyFill="1" applyBorder="1"/>
    <xf numFmtId="3" fontId="3" fillId="0" borderId="0" xfId="0" applyNumberFormat="1" applyFont="1" applyFill="1"/>
    <xf numFmtId="0" fontId="5" fillId="0" borderId="0" xfId="0" applyFont="1" applyFill="1"/>
    <xf numFmtId="0" fontId="5" fillId="0" borderId="0" xfId="0" applyFont="1"/>
    <xf numFmtId="0" fontId="5" fillId="0" borderId="0" xfId="0" applyFont="1" applyFill="1" applyBorder="1"/>
    <xf numFmtId="165" fontId="5" fillId="0" borderId="0" xfId="1" applyNumberFormat="1" applyFont="1" applyFill="1"/>
    <xf numFmtId="166" fontId="5" fillId="0" borderId="0" xfId="2" applyNumberFormat="1" applyFont="1" applyFill="1"/>
    <xf numFmtId="3" fontId="3" fillId="0" borderId="0" xfId="0" applyNumberFormat="1" applyFont="1" applyFill="1" applyBorder="1" applyAlignment="1">
      <alignment horizontal="center"/>
    </xf>
    <xf numFmtId="0" fontId="6" fillId="0" borderId="0" xfId="0" applyFont="1" applyFill="1"/>
    <xf numFmtId="0" fontId="6" fillId="0" borderId="1" xfId="0" applyFont="1" applyFill="1" applyBorder="1" applyAlignment="1">
      <alignment horizontal="center"/>
    </xf>
    <xf numFmtId="0" fontId="6" fillId="0" borderId="0" xfId="0" applyFont="1" applyFill="1" applyBorder="1" applyAlignment="1">
      <alignment horizontal="center"/>
    </xf>
    <xf numFmtId="9" fontId="5" fillId="0" borderId="0" xfId="3" applyFont="1" applyFill="1" applyAlignment="1">
      <alignment horizontal="center"/>
    </xf>
    <xf numFmtId="165" fontId="5" fillId="0" borderId="0" xfId="1" applyNumberFormat="1" applyFont="1" applyFill="1" applyBorder="1"/>
    <xf numFmtId="0" fontId="2" fillId="0" borderId="0" xfId="0" applyFont="1" applyAlignment="1">
      <alignment horizontal="left" indent="1"/>
    </xf>
    <xf numFmtId="0" fontId="1" fillId="0" borderId="0" xfId="0" applyFont="1" applyFill="1"/>
    <xf numFmtId="0" fontId="2" fillId="0" borderId="0" xfId="0" applyFont="1" applyAlignment="1">
      <alignment horizontal="left"/>
    </xf>
    <xf numFmtId="0" fontId="3" fillId="0" borderId="0" xfId="0" applyFont="1" applyFill="1" applyAlignment="1">
      <alignment horizontal="left"/>
    </xf>
    <xf numFmtId="166" fontId="2" fillId="0" borderId="0" xfId="2" applyNumberFormat="1" applyFont="1" applyFill="1" applyBorder="1"/>
    <xf numFmtId="166" fontId="1" fillId="0" borderId="0" xfId="2" applyNumberFormat="1" applyFont="1" applyFill="1" applyBorder="1"/>
    <xf numFmtId="165" fontId="1" fillId="0" borderId="0" xfId="1" applyNumberFormat="1" applyFont="1" applyFill="1" applyBorder="1"/>
    <xf numFmtId="165" fontId="1" fillId="0" borderId="1" xfId="1" applyNumberFormat="1" applyFont="1" applyFill="1" applyBorder="1"/>
    <xf numFmtId="166" fontId="1" fillId="0" borderId="2" xfId="2" applyNumberFormat="1" applyFont="1" applyFill="1" applyBorder="1"/>
    <xf numFmtId="44" fontId="1" fillId="0" borderId="0" xfId="0" applyNumberFormat="1" applyFont="1" applyFill="1" applyBorder="1"/>
    <xf numFmtId="165" fontId="1" fillId="0" borderId="0" xfId="1" applyNumberFormat="1" applyFont="1" applyFill="1"/>
    <xf numFmtId="165" fontId="2" fillId="0" borderId="1" xfId="1" applyNumberFormat="1" applyFont="1" applyFill="1" applyBorder="1"/>
    <xf numFmtId="165" fontId="2" fillId="0" borderId="0" xfId="1" applyNumberFormat="1" applyFont="1" applyFill="1"/>
    <xf numFmtId="167" fontId="2" fillId="0" borderId="0" xfId="1" applyNumberFormat="1" applyFont="1" applyFill="1"/>
    <xf numFmtId="166" fontId="2" fillId="0" borderId="0" xfId="2" applyNumberFormat="1" applyFont="1" applyFill="1"/>
    <xf numFmtId="0" fontId="2" fillId="0" borderId="0" xfId="0" applyFont="1" applyAlignment="1">
      <alignment horizontal="left" indent="2"/>
    </xf>
    <xf numFmtId="0" fontId="3" fillId="0" borderId="0" xfId="0" applyFont="1" applyFill="1" applyAlignment="1">
      <alignment horizontal="center"/>
    </xf>
    <xf numFmtId="165" fontId="4" fillId="0" borderId="0" xfId="0" applyNumberFormat="1" applyFont="1" applyFill="1"/>
    <xf numFmtId="0" fontId="3" fillId="0" borderId="1" xfId="0" applyFont="1" applyFill="1" applyBorder="1" applyAlignment="1">
      <alignment horizontal="center"/>
    </xf>
    <xf numFmtId="0" fontId="1" fillId="0" borderId="0" xfId="0" applyFont="1" applyFill="1" applyAlignment="1">
      <alignment horizontal="left"/>
    </xf>
    <xf numFmtId="0" fontId="4" fillId="0" borderId="0" xfId="0" applyFont="1" applyFill="1"/>
    <xf numFmtId="0" fontId="6" fillId="0" borderId="0" xfId="0" applyFont="1" applyFill="1" applyBorder="1"/>
    <xf numFmtId="0" fontId="2" fillId="0" borderId="1" xfId="0" applyFont="1" applyFill="1" applyBorder="1" applyAlignment="1">
      <alignment horizontal="center"/>
    </xf>
    <xf numFmtId="0" fontId="2" fillId="0" borderId="0" xfId="0" applyFont="1" applyFill="1" applyBorder="1" applyAlignment="1">
      <alignment horizontal="center"/>
    </xf>
    <xf numFmtId="44" fontId="3" fillId="0" borderId="0" xfId="0" applyNumberFormat="1" applyFont="1" applyFill="1"/>
    <xf numFmtId="44" fontId="1" fillId="0" borderId="0" xfId="2" applyFont="1" applyFill="1" applyBorder="1"/>
    <xf numFmtId="3" fontId="1" fillId="0" borderId="0" xfId="0" applyNumberFormat="1" applyFont="1" applyFill="1" applyBorder="1"/>
    <xf numFmtId="164" fontId="1" fillId="0" borderId="0" xfId="0" applyNumberFormat="1" applyFont="1" applyFill="1" applyBorder="1"/>
    <xf numFmtId="166" fontId="2" fillId="0" borderId="3" xfId="2" applyNumberFormat="1" applyFont="1" applyFill="1" applyBorder="1"/>
    <xf numFmtId="0" fontId="4" fillId="0" borderId="1" xfId="0" applyFont="1" applyFill="1" applyBorder="1" applyAlignment="1">
      <alignment horizontal="center"/>
    </xf>
    <xf numFmtId="3" fontId="4" fillId="0" borderId="0" xfId="0" applyNumberFormat="1" applyFont="1" applyFill="1" applyBorder="1" applyAlignment="1">
      <alignment horizontal="center"/>
    </xf>
    <xf numFmtId="166" fontId="4" fillId="0" borderId="0" xfId="2" applyNumberFormat="1" applyFont="1" applyFill="1" applyBorder="1"/>
    <xf numFmtId="165" fontId="4" fillId="0" borderId="0" xfId="1" applyNumberFormat="1" applyFont="1" applyFill="1" applyBorder="1"/>
    <xf numFmtId="165" fontId="4" fillId="0" borderId="1" xfId="1" applyNumberFormat="1" applyFont="1" applyFill="1" applyBorder="1"/>
    <xf numFmtId="166" fontId="4" fillId="0" borderId="2" xfId="2" applyNumberFormat="1" applyFont="1" applyFill="1" applyBorder="1"/>
    <xf numFmtId="44" fontId="4" fillId="0" borderId="0" xfId="0" applyNumberFormat="1" applyFont="1" applyFill="1" applyBorder="1"/>
    <xf numFmtId="3" fontId="4" fillId="0" borderId="0" xfId="0" applyNumberFormat="1" applyFont="1" applyFill="1" applyBorder="1"/>
    <xf numFmtId="164" fontId="4" fillId="0" borderId="0" xfId="0" applyNumberFormat="1" applyFont="1" applyFill="1" applyBorder="1"/>
    <xf numFmtId="165" fontId="4" fillId="0" borderId="0" xfId="1" applyNumberFormat="1" applyFont="1" applyFill="1"/>
    <xf numFmtId="166" fontId="6" fillId="0" borderId="0" xfId="2" applyNumberFormat="1" applyFont="1" applyFill="1" applyBorder="1"/>
    <xf numFmtId="167" fontId="6" fillId="0" borderId="0" xfId="1" applyNumberFormat="1" applyFont="1" applyFill="1"/>
    <xf numFmtId="166" fontId="6" fillId="0" borderId="0" xfId="2" applyNumberFormat="1" applyFont="1" applyFill="1"/>
    <xf numFmtId="165" fontId="6" fillId="0" borderId="0" xfId="1" applyNumberFormat="1" applyFont="1" applyFill="1"/>
    <xf numFmtId="165" fontId="6" fillId="0" borderId="1" xfId="1" applyNumberFormat="1" applyFont="1" applyFill="1" applyBorder="1"/>
    <xf numFmtId="166" fontId="6" fillId="0" borderId="3" xfId="2" applyNumberFormat="1" applyFont="1" applyFill="1" applyBorder="1"/>
    <xf numFmtId="0" fontId="3" fillId="0" borderId="1" xfId="0" applyFont="1" applyFill="1" applyBorder="1"/>
    <xf numFmtId="0" fontId="1" fillId="0" borderId="1" xfId="0" applyFont="1" applyFill="1" applyBorder="1"/>
    <xf numFmtId="0" fontId="1" fillId="0" borderId="0" xfId="0" applyFont="1" applyFill="1" applyAlignment="1">
      <alignment horizontal="center"/>
    </xf>
    <xf numFmtId="0" fontId="1" fillId="0" borderId="0" xfId="0" applyFont="1" applyFill="1" applyBorder="1"/>
    <xf numFmtId="0" fontId="1" fillId="0" borderId="1" xfId="0" applyFont="1" applyFill="1" applyBorder="1" applyAlignment="1">
      <alignment horizontal="center"/>
    </xf>
    <xf numFmtId="168" fontId="1" fillId="0" borderId="0" xfId="3" applyNumberFormat="1" applyFont="1" applyFill="1" applyAlignment="1">
      <alignment horizontal="center"/>
    </xf>
    <xf numFmtId="168" fontId="2" fillId="0" borderId="0" xfId="3" applyNumberFormat="1" applyFont="1" applyFill="1" applyAlignment="1">
      <alignment horizontal="center"/>
    </xf>
    <xf numFmtId="9" fontId="2" fillId="0" borderId="0" xfId="3" applyFont="1" applyFill="1" applyAlignment="1">
      <alignment horizontal="center"/>
    </xf>
    <xf numFmtId="0" fontId="2" fillId="0" borderId="0" xfId="0" applyFont="1" applyFill="1"/>
    <xf numFmtId="0" fontId="2" fillId="0" borderId="0" xfId="0" applyFont="1"/>
    <xf numFmtId="0" fontId="2" fillId="0" borderId="0" xfId="0" applyFont="1" applyFill="1" applyAlignment="1">
      <alignment horizontal="center"/>
    </xf>
    <xf numFmtId="15" fontId="2" fillId="0" borderId="0" xfId="0" applyNumberFormat="1" applyFont="1" applyFill="1" applyAlignment="1">
      <alignment horizontal="center"/>
    </xf>
    <xf numFmtId="16" fontId="2" fillId="0" borderId="1" xfId="0" quotePrefix="1" applyNumberFormat="1" applyFont="1" applyFill="1" applyBorder="1" applyAlignment="1">
      <alignment horizontal="center"/>
    </xf>
    <xf numFmtId="0" fontId="2" fillId="0" borderId="1" xfId="0" applyFont="1" applyFill="1" applyBorder="1" applyAlignment="1">
      <alignment horizontal="center"/>
    </xf>
    <xf numFmtId="0" fontId="2" fillId="0" borderId="0" xfId="0" applyFont="1" applyAlignment="1">
      <alignment horizontal="left" vertical="top" wrapText="1"/>
    </xf>
    <xf numFmtId="15" fontId="1" fillId="0" borderId="0" xfId="0" applyNumberFormat="1" applyFont="1" applyFill="1" applyAlignment="1">
      <alignment horizontal="center"/>
    </xf>
    <xf numFmtId="16" fontId="1" fillId="0" borderId="1" xfId="0" quotePrefix="1" applyNumberFormat="1" applyFont="1" applyFill="1" applyBorder="1" applyAlignment="1">
      <alignment horizontal="center"/>
    </xf>
    <xf numFmtId="0" fontId="1" fillId="0" borderId="1" xfId="0" applyFont="1" applyFill="1" applyBorder="1" applyAlignment="1">
      <alignment horizontal="center"/>
    </xf>
    <xf numFmtId="0" fontId="4" fillId="0" borderId="0" xfId="0" applyFont="1" applyAlignment="1">
      <alignment horizontal="center"/>
    </xf>
    <xf numFmtId="0" fontId="3" fillId="0" borderId="0" xfId="0" applyFont="1" applyFill="1" applyAlignment="1">
      <alignment horizontal="center"/>
    </xf>
    <xf numFmtId="15" fontId="3" fillId="0" borderId="0" xfId="0" applyNumberFormat="1" applyFont="1" applyFill="1" applyAlignment="1">
      <alignment horizontal="center"/>
    </xf>
  </cellXfs>
  <cellStyles count="4">
    <cellStyle name="Comma" xfId="1" builtinId="3"/>
    <cellStyle name="Currency" xfId="2" builtinId="4"/>
    <cellStyle name="Normal" xfId="0" builtinId="0"/>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72"/>
  <sheetViews>
    <sheetView showGridLines="0" tabSelected="1" view="pageBreakPreview" topLeftCell="A5" zoomScaleNormal="100" zoomScaleSheetLayoutView="100" workbookViewId="0">
      <selection activeCell="L29" sqref="L29"/>
    </sheetView>
  </sheetViews>
  <sheetFormatPr defaultColWidth="9.1796875" defaultRowHeight="13" x14ac:dyDescent="0.3"/>
  <cols>
    <col min="1" max="1" width="4.453125" style="1" customWidth="1"/>
    <col min="2" max="2" width="54.1796875" style="1" customWidth="1"/>
    <col min="3" max="3" width="1.453125" style="1" customWidth="1"/>
    <col min="4" max="4" width="10.453125" style="43" customWidth="1"/>
    <col min="5" max="5" width="1.453125" style="2" customWidth="1"/>
    <col min="6" max="6" width="10.453125" style="2" customWidth="1"/>
    <col min="7" max="7" width="1.453125" style="2" customWidth="1"/>
    <col min="8" max="8" width="10.453125" style="2" customWidth="1"/>
    <col min="9" max="9" width="1.453125" style="1" customWidth="1"/>
    <col min="10" max="10" width="9.1796875" style="1"/>
    <col min="11" max="11" width="1.54296875" style="1" customWidth="1"/>
    <col min="12" max="12" width="9.1796875" style="1"/>
    <col min="13" max="13" width="2" style="1" customWidth="1"/>
    <col min="14" max="16384" width="9.1796875" style="1"/>
  </cols>
  <sheetData>
    <row r="1" spans="1:14" hidden="1" x14ac:dyDescent="0.3">
      <c r="A1" s="1" t="s">
        <v>5</v>
      </c>
    </row>
    <row r="2" spans="1:14" hidden="1" x14ac:dyDescent="0.3">
      <c r="A2" s="1" t="s">
        <v>6</v>
      </c>
    </row>
    <row r="3" spans="1:14" hidden="1" x14ac:dyDescent="0.3">
      <c r="A3" s="1" t="s">
        <v>7</v>
      </c>
    </row>
    <row r="4" spans="1:14" hidden="1" x14ac:dyDescent="0.3"/>
    <row r="5" spans="1:14" x14ac:dyDescent="0.3">
      <c r="A5" s="86" t="s">
        <v>0</v>
      </c>
      <c r="B5" s="86"/>
      <c r="C5" s="86"/>
      <c r="D5" s="86"/>
      <c r="E5" s="86"/>
      <c r="F5" s="86"/>
      <c r="G5" s="86"/>
      <c r="H5" s="86"/>
      <c r="I5" s="86"/>
    </row>
    <row r="6" spans="1:14" x14ac:dyDescent="0.3">
      <c r="A6" s="86" t="s">
        <v>1</v>
      </c>
      <c r="B6" s="86"/>
      <c r="C6" s="86"/>
      <c r="D6" s="86"/>
      <c r="E6" s="86"/>
      <c r="F6" s="86"/>
      <c r="G6" s="86"/>
      <c r="H6" s="86"/>
      <c r="I6" s="86"/>
    </row>
    <row r="7" spans="1:14" ht="12.5" x14ac:dyDescent="0.25">
      <c r="A7" s="87" t="s">
        <v>2</v>
      </c>
      <c r="B7" s="87"/>
      <c r="C7" s="87"/>
      <c r="D7" s="87"/>
      <c r="E7" s="87"/>
      <c r="F7" s="87"/>
      <c r="G7" s="87"/>
      <c r="H7" s="87"/>
      <c r="I7" s="87"/>
    </row>
    <row r="8" spans="1:14" ht="12.5" x14ac:dyDescent="0.25">
      <c r="A8" s="39"/>
      <c r="B8" s="39"/>
      <c r="C8" s="39"/>
      <c r="D8" s="39"/>
      <c r="E8" s="39"/>
      <c r="F8" s="39"/>
      <c r="G8" s="39"/>
      <c r="H8" s="39"/>
    </row>
    <row r="9" spans="1:14" ht="12.5" x14ac:dyDescent="0.25">
      <c r="A9" s="2"/>
      <c r="B9" s="2"/>
      <c r="C9" s="2"/>
      <c r="D9" s="83" t="s">
        <v>41</v>
      </c>
      <c r="E9" s="88"/>
      <c r="F9" s="88"/>
      <c r="J9" s="83" t="s">
        <v>42</v>
      </c>
      <c r="K9" s="83"/>
      <c r="L9" s="83"/>
      <c r="M9" s="24"/>
      <c r="N9" s="24"/>
    </row>
    <row r="10" spans="1:14" ht="12.5" x14ac:dyDescent="0.25">
      <c r="A10" s="2"/>
      <c r="B10" s="2"/>
      <c r="C10" s="2"/>
      <c r="D10" s="84" t="s">
        <v>43</v>
      </c>
      <c r="E10" s="85"/>
      <c r="F10" s="85"/>
      <c r="H10" s="39" t="s">
        <v>17</v>
      </c>
      <c r="J10" s="84" t="s">
        <v>43</v>
      </c>
      <c r="K10" s="85"/>
      <c r="L10" s="85"/>
      <c r="M10" s="24"/>
      <c r="N10" s="70" t="s">
        <v>17</v>
      </c>
    </row>
    <row r="11" spans="1:14" x14ac:dyDescent="0.3">
      <c r="A11" s="2" t="s">
        <v>8</v>
      </c>
      <c r="B11" s="2"/>
      <c r="C11" s="2"/>
      <c r="D11" s="52">
        <v>2018</v>
      </c>
      <c r="E11" s="3"/>
      <c r="F11" s="41">
        <v>2017</v>
      </c>
      <c r="H11" s="41" t="s">
        <v>18</v>
      </c>
      <c r="J11" s="52">
        <v>2018</v>
      </c>
      <c r="K11" s="71"/>
      <c r="L11" s="72">
        <v>2017</v>
      </c>
      <c r="M11" s="24"/>
      <c r="N11" s="72" t="s">
        <v>18</v>
      </c>
    </row>
    <row r="12" spans="1:14" x14ac:dyDescent="0.3">
      <c r="A12" s="2"/>
      <c r="B12" s="2"/>
      <c r="C12" s="2"/>
      <c r="D12" s="53"/>
      <c r="E12" s="4"/>
      <c r="F12" s="17"/>
    </row>
    <row r="13" spans="1:14" x14ac:dyDescent="0.3">
      <c r="A13" s="2"/>
      <c r="B13" s="24" t="s">
        <v>31</v>
      </c>
      <c r="C13" s="2"/>
      <c r="D13" s="54">
        <v>3090.3</v>
      </c>
      <c r="E13" s="4"/>
      <c r="F13" s="28">
        <v>2931.9</v>
      </c>
      <c r="J13" s="54">
        <v>8985.7000000000007</v>
      </c>
      <c r="K13" s="4"/>
      <c r="L13" s="28">
        <v>8376.9</v>
      </c>
      <c r="M13" s="2"/>
      <c r="N13" s="2"/>
    </row>
    <row r="14" spans="1:14" x14ac:dyDescent="0.3">
      <c r="A14" s="68"/>
      <c r="B14" s="69" t="s">
        <v>32</v>
      </c>
      <c r="C14" s="68"/>
      <c r="D14" s="56">
        <v>656.9</v>
      </c>
      <c r="E14" s="5"/>
      <c r="F14" s="30">
        <v>632.6</v>
      </c>
      <c r="J14" s="56">
        <v>1922</v>
      </c>
      <c r="K14" s="5"/>
      <c r="L14" s="30">
        <v>1810</v>
      </c>
      <c r="M14" s="2"/>
      <c r="N14" s="2"/>
    </row>
    <row r="15" spans="1:14" x14ac:dyDescent="0.3">
      <c r="A15" s="2" t="s">
        <v>9</v>
      </c>
      <c r="B15" s="2"/>
      <c r="C15" s="2"/>
      <c r="D15" s="55">
        <f>SUM(D13:D14)</f>
        <v>3747.2000000000003</v>
      </c>
      <c r="E15" s="8"/>
      <c r="F15" s="29">
        <f>SUM(F13:F14)</f>
        <v>3564.5</v>
      </c>
      <c r="G15" s="6"/>
      <c r="H15" s="74">
        <f>(D15-F15)/F15</f>
        <v>5.1255435544957297E-2</v>
      </c>
      <c r="J15" s="55">
        <f>SUM(J13:J14)</f>
        <v>10907.7</v>
      </c>
      <c r="K15" s="8"/>
      <c r="L15" s="29">
        <f>SUM(L13:L14)</f>
        <v>10186.9</v>
      </c>
      <c r="M15" s="6"/>
      <c r="N15" s="74">
        <f>(J15-L15)/L15</f>
        <v>7.075754154845941E-2</v>
      </c>
    </row>
    <row r="16" spans="1:14" ht="6" customHeight="1" x14ac:dyDescent="0.3">
      <c r="A16" s="2"/>
      <c r="B16" s="2"/>
      <c r="C16" s="2"/>
      <c r="D16" s="55"/>
      <c r="E16" s="4"/>
      <c r="F16" s="29"/>
      <c r="H16" s="75"/>
      <c r="J16" s="55"/>
      <c r="K16" s="4"/>
      <c r="L16" s="29"/>
      <c r="M16" s="2"/>
      <c r="N16" s="75"/>
    </row>
    <row r="17" spans="1:14" x14ac:dyDescent="0.3">
      <c r="A17" s="2"/>
      <c r="B17" s="24" t="s">
        <v>35</v>
      </c>
      <c r="C17" s="2"/>
      <c r="D17" s="55">
        <v>1811.4</v>
      </c>
      <c r="E17" s="4"/>
      <c r="F17" s="29">
        <v>1676.9</v>
      </c>
      <c r="H17" s="75"/>
      <c r="J17" s="55">
        <v>5259.9</v>
      </c>
      <c r="K17" s="4"/>
      <c r="L17" s="29">
        <v>4834.2</v>
      </c>
      <c r="M17" s="2"/>
      <c r="N17" s="75"/>
    </row>
    <row r="18" spans="1:14" x14ac:dyDescent="0.3">
      <c r="A18" s="68"/>
      <c r="B18" s="69" t="s">
        <v>33</v>
      </c>
      <c r="C18" s="68"/>
      <c r="D18" s="56">
        <v>388.8</v>
      </c>
      <c r="E18" s="8"/>
      <c r="F18" s="30">
        <v>387.7</v>
      </c>
      <c r="H18" s="75"/>
      <c r="J18" s="56">
        <v>1178.5</v>
      </c>
      <c r="K18" s="8"/>
      <c r="L18" s="30">
        <v>1127.5999999999999</v>
      </c>
      <c r="M18" s="2"/>
      <c r="N18" s="75"/>
    </row>
    <row r="19" spans="1:14" x14ac:dyDescent="0.3">
      <c r="A19" s="24" t="s">
        <v>40</v>
      </c>
      <c r="B19" s="2"/>
      <c r="C19" s="2"/>
      <c r="D19" s="55">
        <f>SUM(D17:D18)</f>
        <v>2200.2000000000003</v>
      </c>
      <c r="E19" s="8"/>
      <c r="F19" s="29">
        <f>SUM(F17:F18)</f>
        <v>2064.6</v>
      </c>
      <c r="H19" s="74">
        <f>(D19-F19)/F19</f>
        <v>6.5678581807614239E-2</v>
      </c>
      <c r="J19" s="55">
        <f>SUM(J17:J18)</f>
        <v>6438.4</v>
      </c>
      <c r="K19" s="8"/>
      <c r="L19" s="29">
        <f>SUM(L17:L18)</f>
        <v>5961.7999999999993</v>
      </c>
      <c r="M19" s="2"/>
      <c r="N19" s="74">
        <f>(J19-L19)/L19</f>
        <v>7.9942299305578918E-2</v>
      </c>
    </row>
    <row r="20" spans="1:14" x14ac:dyDescent="0.3">
      <c r="A20" s="2" t="s">
        <v>11</v>
      </c>
      <c r="B20" s="2"/>
      <c r="C20" s="2"/>
      <c r="D20" s="55">
        <v>955.2</v>
      </c>
      <c r="E20" s="8"/>
      <c r="F20" s="29">
        <v>930.9</v>
      </c>
      <c r="H20" s="74">
        <f>(D20-F20)/F20</f>
        <v>2.6103770544634298E-2</v>
      </c>
      <c r="J20" s="55">
        <v>2990.5</v>
      </c>
      <c r="K20" s="8"/>
      <c r="L20" s="29">
        <v>2836.3</v>
      </c>
      <c r="M20" s="2"/>
      <c r="N20" s="74">
        <f>(J20-L20)/L20</f>
        <v>5.4366604378944333E-2</v>
      </c>
    </row>
    <row r="21" spans="1:14" x14ac:dyDescent="0.3">
      <c r="A21" s="69" t="s">
        <v>24</v>
      </c>
      <c r="B21" s="68"/>
      <c r="C21" s="68"/>
      <c r="D21" s="56">
        <v>75.599999999999994</v>
      </c>
      <c r="E21" s="8"/>
      <c r="F21" s="30">
        <v>4.9000000000000004</v>
      </c>
      <c r="H21" s="74"/>
      <c r="J21" s="56">
        <v>113.7</v>
      </c>
      <c r="K21" s="8"/>
      <c r="L21" s="30">
        <v>47.9</v>
      </c>
      <c r="M21" s="2"/>
      <c r="N21" s="74"/>
    </row>
    <row r="22" spans="1:14" s="2" customFormat="1" x14ac:dyDescent="0.3">
      <c r="A22" s="26" t="s">
        <v>12</v>
      </c>
      <c r="D22" s="55">
        <f>D15-D19-D20-D21</f>
        <v>516.19999999999993</v>
      </c>
      <c r="E22" s="9"/>
      <c r="F22" s="29">
        <f>F15-F19-F20-F21</f>
        <v>564.10000000000014</v>
      </c>
      <c r="H22" s="74">
        <f t="shared" ref="H22:H27" si="0">(D22-F22)/F22</f>
        <v>-8.4914022336465514E-2</v>
      </c>
      <c r="J22" s="55">
        <f>J15-J19-J20-J21</f>
        <v>1365.100000000001</v>
      </c>
      <c r="K22" s="9"/>
      <c r="L22" s="29">
        <f>L15-L19-L20-L21</f>
        <v>1340.9</v>
      </c>
      <c r="N22" s="74">
        <f t="shared" ref="N22:N27" si="1">(J22-L22)/L22</f>
        <v>1.8047579983593819E-2</v>
      </c>
    </row>
    <row r="23" spans="1:14" s="2" customFormat="1" x14ac:dyDescent="0.3">
      <c r="A23" s="42" t="s">
        <v>34</v>
      </c>
      <c r="D23" s="55">
        <v>-21</v>
      </c>
      <c r="E23" s="9"/>
      <c r="F23" s="29">
        <v>-16.899999999999999</v>
      </c>
      <c r="H23" s="74">
        <f t="shared" si="0"/>
        <v>0.24260355029585809</v>
      </c>
      <c r="J23" s="55">
        <v>-60</v>
      </c>
      <c r="K23" s="9"/>
      <c r="L23" s="29">
        <v>-50.5</v>
      </c>
      <c r="N23" s="74">
        <f t="shared" si="1"/>
        <v>0.18811881188118812</v>
      </c>
    </row>
    <row r="24" spans="1:14" s="2" customFormat="1" x14ac:dyDescent="0.3">
      <c r="A24" s="69" t="s">
        <v>26</v>
      </c>
      <c r="B24" s="68"/>
      <c r="C24" s="68"/>
      <c r="D24" s="56">
        <v>55.7</v>
      </c>
      <c r="E24" s="8"/>
      <c r="F24" s="30">
        <v>55.1</v>
      </c>
      <c r="H24" s="74">
        <f t="shared" si="0"/>
        <v>1.0889292196007285E-2</v>
      </c>
      <c r="J24" s="56">
        <v>168.4</v>
      </c>
      <c r="K24" s="8"/>
      <c r="L24" s="30">
        <v>177.2</v>
      </c>
      <c r="N24" s="74">
        <f t="shared" si="1"/>
        <v>-4.9661399548532638E-2</v>
      </c>
    </row>
    <row r="25" spans="1:14" x14ac:dyDescent="0.3">
      <c r="A25" s="42" t="s">
        <v>23</v>
      </c>
      <c r="B25" s="2"/>
      <c r="C25" s="2"/>
      <c r="D25" s="55">
        <f>+D22-D24-D23</f>
        <v>481.49999999999994</v>
      </c>
      <c r="E25" s="8"/>
      <c r="F25" s="29">
        <f>+F22-F24-F23</f>
        <v>525.90000000000009</v>
      </c>
      <c r="H25" s="74">
        <f t="shared" si="0"/>
        <v>-8.4426697090701927E-2</v>
      </c>
      <c r="J25" s="55">
        <f>+J22-J24-J23</f>
        <v>1256.700000000001</v>
      </c>
      <c r="K25" s="8"/>
      <c r="L25" s="29">
        <f>+L22-L24-L23</f>
        <v>1214.2</v>
      </c>
      <c r="M25" s="2"/>
      <c r="N25" s="74">
        <f t="shared" si="1"/>
        <v>3.5002470762642818E-2</v>
      </c>
    </row>
    <row r="26" spans="1:14" x14ac:dyDescent="0.3">
      <c r="A26" s="68" t="s">
        <v>13</v>
      </c>
      <c r="B26" s="68"/>
      <c r="C26" s="68"/>
      <c r="D26" s="56">
        <v>43.2</v>
      </c>
      <c r="E26" s="8"/>
      <c r="F26" s="30">
        <v>129.30000000000001</v>
      </c>
      <c r="H26" s="74">
        <f t="shared" si="0"/>
        <v>-0.66589327146171695</v>
      </c>
      <c r="J26" s="56">
        <v>216.6</v>
      </c>
      <c r="K26" s="8"/>
      <c r="L26" s="30">
        <v>264</v>
      </c>
      <c r="M26" s="2"/>
      <c r="N26" s="74">
        <f t="shared" si="1"/>
        <v>-0.17954545454545456</v>
      </c>
    </row>
    <row r="27" spans="1:14" x14ac:dyDescent="0.3">
      <c r="A27" s="26" t="s">
        <v>19</v>
      </c>
      <c r="B27" s="2"/>
      <c r="C27" s="2"/>
      <c r="D27" s="55">
        <f>D25-D26</f>
        <v>438.29999999999995</v>
      </c>
      <c r="E27" s="7"/>
      <c r="F27" s="29">
        <f>F25-F26</f>
        <v>396.60000000000008</v>
      </c>
      <c r="H27" s="74">
        <f t="shared" si="0"/>
        <v>0.10514372163388772</v>
      </c>
      <c r="J27" s="55">
        <f>J25-J26</f>
        <v>1040.100000000001</v>
      </c>
      <c r="K27" s="7"/>
      <c r="L27" s="29">
        <f>L25-L26</f>
        <v>950.2</v>
      </c>
      <c r="M27" s="2"/>
      <c r="N27" s="74">
        <f t="shared" si="1"/>
        <v>9.4611660703010941E-2</v>
      </c>
    </row>
    <row r="28" spans="1:14" x14ac:dyDescent="0.3">
      <c r="A28" s="69" t="s">
        <v>29</v>
      </c>
      <c r="B28" s="68"/>
      <c r="C28" s="68"/>
      <c r="D28" s="56">
        <v>2.9</v>
      </c>
      <c r="E28" s="5"/>
      <c r="F28" s="30">
        <v>3.4</v>
      </c>
      <c r="H28" s="74"/>
      <c r="J28" s="56">
        <v>6.1</v>
      </c>
      <c r="K28" s="5"/>
      <c r="L28" s="30">
        <v>8.1999999999999993</v>
      </c>
      <c r="M28" s="2"/>
      <c r="N28" s="74"/>
    </row>
    <row r="29" spans="1:14" ht="13.5" thickBot="1" x14ac:dyDescent="0.35">
      <c r="A29" s="26" t="s">
        <v>21</v>
      </c>
      <c r="B29" s="2"/>
      <c r="C29" s="2"/>
      <c r="D29" s="57">
        <f>D27-D28</f>
        <v>435.4</v>
      </c>
      <c r="E29" s="5"/>
      <c r="F29" s="31">
        <f>F27-F28</f>
        <v>393.2000000000001</v>
      </c>
      <c r="H29" s="74">
        <f>(D29-F29)/F29</f>
        <v>0.10732451678535063</v>
      </c>
      <c r="J29" s="57">
        <f>J27-J28</f>
        <v>1034.0000000000011</v>
      </c>
      <c r="K29" s="5"/>
      <c r="L29" s="31">
        <f>L27-L28</f>
        <v>942</v>
      </c>
      <c r="M29" s="2"/>
      <c r="N29" s="74">
        <f>(J29-L29)/L29</f>
        <v>9.7664543524417349E-2</v>
      </c>
    </row>
    <row r="30" spans="1:14" ht="13.5" thickTop="1" x14ac:dyDescent="0.3">
      <c r="A30" s="2"/>
      <c r="B30" s="2"/>
      <c r="C30" s="2"/>
      <c r="D30" s="54"/>
      <c r="E30" s="5"/>
      <c r="F30" s="28"/>
      <c r="H30" s="74"/>
      <c r="N30" s="74"/>
    </row>
    <row r="31" spans="1:14" x14ac:dyDescent="0.3">
      <c r="A31" s="2" t="s">
        <v>16</v>
      </c>
      <c r="B31" s="2"/>
      <c r="C31" s="2"/>
      <c r="F31" s="24"/>
      <c r="H31" s="74"/>
      <c r="N31" s="74"/>
    </row>
    <row r="32" spans="1:14" ht="12.5" x14ac:dyDescent="0.25">
      <c r="A32" s="2"/>
      <c r="B32" s="24" t="s">
        <v>3</v>
      </c>
      <c r="C32" s="2"/>
      <c r="D32" s="48">
        <v>1.51</v>
      </c>
      <c r="E32" s="10"/>
      <c r="F32" s="48">
        <v>1.36</v>
      </c>
      <c r="H32" s="74">
        <f>(D32-F32)/F32</f>
        <v>0.11029411764705875</v>
      </c>
      <c r="J32" s="48">
        <v>3.58</v>
      </c>
      <c r="K32" s="10"/>
      <c r="L32" s="48">
        <v>3.25</v>
      </c>
      <c r="M32" s="2"/>
      <c r="N32" s="74">
        <f>(J32-L32)/L32</f>
        <v>0.10153846153846156</v>
      </c>
    </row>
    <row r="33" spans="1:14" ht="12.5" x14ac:dyDescent="0.25">
      <c r="A33" s="2"/>
      <c r="B33" s="24" t="s">
        <v>4</v>
      </c>
      <c r="C33" s="2"/>
      <c r="D33" s="48">
        <v>1.48</v>
      </c>
      <c r="E33" s="10"/>
      <c r="F33" s="48">
        <v>1.34</v>
      </c>
      <c r="H33" s="74">
        <f>(D33-F33)/F33</f>
        <v>0.10447761194029843</v>
      </c>
      <c r="J33" s="48">
        <v>3.53</v>
      </c>
      <c r="K33" s="10"/>
      <c r="L33" s="48">
        <v>3.2</v>
      </c>
      <c r="M33" s="2"/>
      <c r="N33" s="74">
        <f>(J33-L33)/L33</f>
        <v>0.10312499999999988</v>
      </c>
    </row>
    <row r="34" spans="1:14" x14ac:dyDescent="0.3">
      <c r="A34" s="2"/>
      <c r="B34" s="2"/>
      <c r="C34" s="2"/>
      <c r="D34" s="58"/>
      <c r="E34" s="10"/>
      <c r="F34" s="32"/>
      <c r="H34" s="74"/>
      <c r="J34" s="58"/>
      <c r="K34" s="10"/>
      <c r="L34" s="32"/>
      <c r="M34" s="2"/>
      <c r="N34" s="74"/>
    </row>
    <row r="35" spans="1:14" ht="9" customHeight="1" x14ac:dyDescent="0.3">
      <c r="A35" s="2"/>
      <c r="B35" s="2"/>
      <c r="C35" s="2"/>
      <c r="D35" s="59"/>
      <c r="E35" s="4"/>
      <c r="F35" s="49"/>
      <c r="H35" s="74"/>
      <c r="J35" s="59"/>
      <c r="K35" s="4"/>
      <c r="L35" s="49"/>
      <c r="M35" s="2"/>
      <c r="N35" s="74"/>
    </row>
    <row r="36" spans="1:14" x14ac:dyDescent="0.3">
      <c r="A36" s="2" t="s">
        <v>14</v>
      </c>
      <c r="B36" s="2"/>
      <c r="C36" s="2"/>
      <c r="D36" s="60"/>
      <c r="E36" s="4"/>
      <c r="F36" s="50"/>
      <c r="H36" s="74"/>
      <c r="J36" s="60"/>
      <c r="K36" s="4"/>
      <c r="L36" s="50"/>
      <c r="M36" s="2"/>
      <c r="N36" s="74"/>
    </row>
    <row r="37" spans="1:14" x14ac:dyDescent="0.3">
      <c r="A37" s="2"/>
      <c r="B37" s="2" t="s">
        <v>3</v>
      </c>
      <c r="C37" s="2"/>
      <c r="D37" s="55">
        <v>288.8</v>
      </c>
      <c r="E37" s="4"/>
      <c r="F37" s="29">
        <v>289</v>
      </c>
      <c r="H37" s="74">
        <f>(D37-F37)/F37</f>
        <v>-6.920415224913101E-4</v>
      </c>
      <c r="J37" s="55">
        <v>288.8</v>
      </c>
      <c r="K37" s="4"/>
      <c r="L37" s="29">
        <v>289.8</v>
      </c>
      <c r="M37" s="2"/>
      <c r="N37" s="74">
        <f>(J37-L37)/L37</f>
        <v>-3.450655624568668E-3</v>
      </c>
    </row>
    <row r="38" spans="1:14" x14ac:dyDescent="0.3">
      <c r="A38" s="2"/>
      <c r="B38" s="2" t="s">
        <v>4</v>
      </c>
      <c r="C38" s="2"/>
      <c r="D38" s="61">
        <v>293.39999999999998</v>
      </c>
      <c r="E38" s="11"/>
      <c r="F38" s="33">
        <v>293.39999999999998</v>
      </c>
      <c r="H38" s="74">
        <f>(D38-F38)/F38</f>
        <v>0</v>
      </c>
      <c r="J38" s="61">
        <v>293.10000000000002</v>
      </c>
      <c r="K38" s="11"/>
      <c r="L38" s="33">
        <v>294.2</v>
      </c>
      <c r="M38" s="2"/>
      <c r="N38" s="74">
        <f>(J38-L38)/L38</f>
        <v>-3.7389530931338068E-3</v>
      </c>
    </row>
    <row r="39" spans="1:14" x14ac:dyDescent="0.3">
      <c r="A39" s="2"/>
      <c r="B39" s="2"/>
      <c r="C39" s="2"/>
      <c r="H39" s="73"/>
      <c r="N39" s="21"/>
    </row>
    <row r="40" spans="1:14" ht="12.5" x14ac:dyDescent="0.25">
      <c r="A40" s="12" t="s">
        <v>22</v>
      </c>
      <c r="B40" s="2"/>
      <c r="C40" s="12"/>
      <c r="D40" s="18"/>
      <c r="E40" s="12"/>
      <c r="F40" s="12"/>
      <c r="H40" s="73"/>
    </row>
    <row r="41" spans="1:14" ht="6.75" customHeight="1" x14ac:dyDescent="0.25">
      <c r="A41" s="12"/>
      <c r="B41" s="2"/>
      <c r="C41" s="12"/>
      <c r="D41" s="44"/>
      <c r="E41" s="14"/>
      <c r="F41" s="14"/>
    </row>
    <row r="42" spans="1:14" ht="12.65" customHeight="1" x14ac:dyDescent="0.25">
      <c r="A42" s="12"/>
      <c r="B42" s="2"/>
      <c r="C42" s="12"/>
      <c r="D42" s="79" t="s">
        <v>41</v>
      </c>
      <c r="E42" s="79"/>
      <c r="F42" s="79"/>
      <c r="G42" s="76"/>
      <c r="H42" s="76"/>
      <c r="I42" s="77"/>
      <c r="J42" s="79" t="s">
        <v>42</v>
      </c>
      <c r="K42" s="79"/>
      <c r="L42" s="79"/>
    </row>
    <row r="43" spans="1:14" ht="12.65" customHeight="1" x14ac:dyDescent="0.25">
      <c r="A43" s="12"/>
      <c r="B43" s="2"/>
      <c r="C43" s="12"/>
      <c r="D43" s="80" t="s">
        <v>43</v>
      </c>
      <c r="E43" s="81"/>
      <c r="F43" s="81"/>
      <c r="G43" s="76"/>
      <c r="H43" s="78"/>
      <c r="I43" s="77"/>
      <c r="J43" s="80" t="s">
        <v>43</v>
      </c>
      <c r="K43" s="81"/>
      <c r="L43" s="81"/>
      <c r="M43" s="24"/>
      <c r="N43" s="70"/>
    </row>
    <row r="44" spans="1:14" ht="12.75" customHeight="1" x14ac:dyDescent="0.25">
      <c r="A44" s="13"/>
      <c r="B44" s="13" t="s">
        <v>15</v>
      </c>
      <c r="C44" s="13"/>
      <c r="D44" s="19">
        <f>D11</f>
        <v>2018</v>
      </c>
      <c r="E44" s="14"/>
      <c r="F44" s="45">
        <f>F11</f>
        <v>2017</v>
      </c>
      <c r="G44" s="12"/>
      <c r="H44" s="12"/>
      <c r="J44" s="19">
        <f>J11</f>
        <v>2018</v>
      </c>
      <c r="K44" s="14"/>
      <c r="L44" s="45">
        <f>L11</f>
        <v>2017</v>
      </c>
    </row>
    <row r="45" spans="1:14" ht="5.25" customHeight="1" x14ac:dyDescent="0.25">
      <c r="A45" s="13"/>
      <c r="B45" s="13"/>
      <c r="C45" s="13"/>
      <c r="D45" s="20"/>
      <c r="E45" s="14"/>
      <c r="F45" s="46"/>
      <c r="G45" s="12"/>
      <c r="H45" s="12"/>
      <c r="J45" s="20"/>
      <c r="K45" s="14"/>
      <c r="L45" s="46"/>
    </row>
    <row r="46" spans="1:14" ht="12.75" customHeight="1" x14ac:dyDescent="0.25">
      <c r="A46" s="13"/>
      <c r="B46" s="13" t="s">
        <v>10</v>
      </c>
      <c r="C46" s="13"/>
      <c r="D46" s="18"/>
      <c r="E46" s="12"/>
      <c r="F46" s="18"/>
      <c r="G46" s="12"/>
      <c r="H46" s="12"/>
      <c r="I46" s="2"/>
      <c r="J46" s="18"/>
      <c r="K46" s="12"/>
      <c r="L46" s="18"/>
    </row>
    <row r="47" spans="1:14" ht="12.75" customHeight="1" x14ac:dyDescent="0.25">
      <c r="A47" s="13"/>
      <c r="B47" s="23" t="s">
        <v>30</v>
      </c>
      <c r="C47" s="13"/>
      <c r="D47" s="62">
        <v>5.9</v>
      </c>
      <c r="E47" s="22"/>
      <c r="F47" s="27">
        <v>0</v>
      </c>
      <c r="G47" s="15"/>
      <c r="H47" s="15"/>
      <c r="I47" s="47"/>
      <c r="J47" s="62">
        <v>6.3</v>
      </c>
      <c r="K47" s="22"/>
      <c r="L47" s="27">
        <v>2.2000000000000002</v>
      </c>
    </row>
    <row r="48" spans="1:14" ht="12.75" customHeight="1" x14ac:dyDescent="0.25">
      <c r="A48" s="13"/>
      <c r="B48" s="23" t="s">
        <v>39</v>
      </c>
      <c r="C48" s="13"/>
      <c r="D48" s="65">
        <v>-0.1</v>
      </c>
      <c r="E48" s="65"/>
      <c r="F48" s="35">
        <v>0.3</v>
      </c>
      <c r="G48" s="15"/>
      <c r="H48" s="15"/>
      <c r="I48" s="47"/>
      <c r="J48" s="65">
        <v>-0.6</v>
      </c>
      <c r="K48" s="65"/>
      <c r="L48" s="35">
        <v>12.9</v>
      </c>
    </row>
    <row r="49" spans="1:14" ht="12.75" customHeight="1" x14ac:dyDescent="0.25">
      <c r="A49" s="13"/>
      <c r="B49" s="23" t="s">
        <v>28</v>
      </c>
      <c r="C49" s="13"/>
      <c r="D49" s="66">
        <v>-2.2000000000000002</v>
      </c>
      <c r="E49" s="65"/>
      <c r="F49" s="66">
        <v>0</v>
      </c>
      <c r="G49" s="15"/>
      <c r="H49" s="15"/>
      <c r="I49" s="47"/>
      <c r="J49" s="66">
        <v>-2.2000000000000002</v>
      </c>
      <c r="K49" s="65"/>
      <c r="L49" s="34">
        <v>11.1</v>
      </c>
    </row>
    <row r="50" spans="1:14" ht="12.75" customHeight="1" x14ac:dyDescent="0.25">
      <c r="A50" s="13"/>
      <c r="B50" s="38" t="s">
        <v>25</v>
      </c>
      <c r="C50" s="13"/>
      <c r="D50" s="65">
        <f>SUM(D47:D49)</f>
        <v>3.6000000000000005</v>
      </c>
      <c r="E50" s="15"/>
      <c r="F50" s="35">
        <f>SUM(F47:F49)</f>
        <v>0.3</v>
      </c>
      <c r="G50" s="15"/>
      <c r="H50" s="15"/>
      <c r="I50" s="47"/>
      <c r="J50" s="65">
        <f>SUM(J47:J49)</f>
        <v>3.5</v>
      </c>
      <c r="K50" s="15"/>
      <c r="L50" s="35">
        <f>SUM(L47:L49)</f>
        <v>26.200000000000003</v>
      </c>
    </row>
    <row r="51" spans="1:14" ht="5.25" customHeight="1" x14ac:dyDescent="0.25">
      <c r="A51" s="13"/>
      <c r="B51" s="13"/>
      <c r="C51" s="13"/>
      <c r="D51" s="63"/>
      <c r="E51" s="15"/>
      <c r="F51" s="36"/>
      <c r="G51" s="15"/>
      <c r="H51" s="15"/>
      <c r="I51" s="2"/>
      <c r="J51" s="63"/>
      <c r="K51" s="15"/>
      <c r="L51" s="36"/>
    </row>
    <row r="52" spans="1:14" ht="12.75" customHeight="1" x14ac:dyDescent="0.25">
      <c r="A52" s="13"/>
      <c r="B52" s="13" t="s">
        <v>20</v>
      </c>
      <c r="C52" s="13"/>
      <c r="D52" s="64"/>
      <c r="E52" s="15"/>
      <c r="F52" s="37"/>
      <c r="G52" s="15"/>
      <c r="H52" s="15"/>
      <c r="I52" s="2"/>
      <c r="J52" s="64"/>
      <c r="K52" s="15"/>
      <c r="L52" s="37"/>
    </row>
    <row r="53" spans="1:14" ht="12.75" customHeight="1" x14ac:dyDescent="0.25">
      <c r="A53" s="13"/>
      <c r="B53" s="23" t="s">
        <v>30</v>
      </c>
      <c r="C53" s="13"/>
      <c r="D53" s="65">
        <v>73.099999999999994</v>
      </c>
      <c r="E53" s="15"/>
      <c r="F53" s="35">
        <v>4.0999999999999996</v>
      </c>
      <c r="G53" s="15"/>
      <c r="H53" s="15"/>
      <c r="I53" s="47"/>
      <c r="J53" s="65">
        <v>82.3</v>
      </c>
      <c r="K53" s="15"/>
      <c r="L53" s="35">
        <v>34.6</v>
      </c>
    </row>
    <row r="54" spans="1:14" s="13" customFormat="1" ht="12.75" customHeight="1" x14ac:dyDescent="0.25">
      <c r="B54" s="23" t="s">
        <v>39</v>
      </c>
      <c r="D54" s="65">
        <v>2.4</v>
      </c>
      <c r="E54" s="15"/>
      <c r="F54" s="35">
        <v>1.8</v>
      </c>
      <c r="G54" s="15"/>
      <c r="H54" s="15"/>
      <c r="I54" s="47"/>
      <c r="J54" s="65">
        <v>4.7</v>
      </c>
      <c r="K54" s="15"/>
      <c r="L54" s="35">
        <v>12.7</v>
      </c>
    </row>
    <row r="55" spans="1:14" s="13" customFormat="1" ht="12.75" customHeight="1" x14ac:dyDescent="0.25">
      <c r="B55" s="23" t="s">
        <v>38</v>
      </c>
      <c r="D55" s="65">
        <v>0</v>
      </c>
      <c r="E55" s="15"/>
      <c r="F55" s="35">
        <v>-3.2</v>
      </c>
      <c r="G55" s="15"/>
      <c r="H55" s="15"/>
      <c r="I55" s="47"/>
      <c r="J55" s="65">
        <v>0</v>
      </c>
      <c r="K55" s="15"/>
      <c r="L55" s="35">
        <v>-8.5</v>
      </c>
    </row>
    <row r="56" spans="1:14" ht="12.75" customHeight="1" x14ac:dyDescent="0.25">
      <c r="A56" s="13"/>
      <c r="B56" s="23" t="s">
        <v>28</v>
      </c>
      <c r="C56" s="13"/>
      <c r="D56" s="66">
        <v>0.1</v>
      </c>
      <c r="E56" s="15"/>
      <c r="F56" s="34">
        <v>2.2000000000000002</v>
      </c>
      <c r="G56" s="15"/>
      <c r="H56" s="15"/>
      <c r="I56" s="2"/>
      <c r="J56" s="66">
        <v>26.7</v>
      </c>
      <c r="K56" s="15"/>
      <c r="L56" s="34">
        <v>9.1</v>
      </c>
    </row>
    <row r="57" spans="1:14" ht="12.75" customHeight="1" x14ac:dyDescent="0.25">
      <c r="A57" s="13"/>
      <c r="B57" s="38" t="s">
        <v>25</v>
      </c>
      <c r="C57" s="13"/>
      <c r="D57" s="65">
        <f>SUM(D53:D56)</f>
        <v>75.599999999999994</v>
      </c>
      <c r="E57" s="15"/>
      <c r="F57" s="35">
        <v>4.9000000000000004</v>
      </c>
      <c r="G57" s="16"/>
      <c r="H57" s="16"/>
      <c r="I57" s="2"/>
      <c r="J57" s="65">
        <f>SUM(J53:J56)</f>
        <v>113.7</v>
      </c>
      <c r="K57" s="15"/>
      <c r="L57" s="35">
        <v>47.9</v>
      </c>
    </row>
    <row r="58" spans="1:14" ht="4.5" customHeight="1" x14ac:dyDescent="0.3">
      <c r="F58" s="24"/>
      <c r="I58" s="2"/>
      <c r="J58" s="43"/>
      <c r="K58" s="2"/>
      <c r="L58" s="24"/>
    </row>
    <row r="59" spans="1:14" ht="12.5" x14ac:dyDescent="0.25">
      <c r="B59" s="25" t="s">
        <v>27</v>
      </c>
      <c r="D59" s="67">
        <f>D50+D57</f>
        <v>79.199999999999989</v>
      </c>
      <c r="E59" s="15"/>
      <c r="F59" s="51">
        <v>5.2</v>
      </c>
      <c r="I59" s="2"/>
      <c r="J59" s="67">
        <f>J50+J57</f>
        <v>117.2</v>
      </c>
      <c r="K59" s="15"/>
      <c r="L59" s="51">
        <v>74.099999999999994</v>
      </c>
    </row>
    <row r="60" spans="1:14" ht="4.5" customHeight="1" x14ac:dyDescent="0.3">
      <c r="F60" s="24"/>
      <c r="I60" s="2"/>
    </row>
    <row r="61" spans="1:14" x14ac:dyDescent="0.3">
      <c r="I61" s="2"/>
    </row>
    <row r="62" spans="1:14" x14ac:dyDescent="0.3">
      <c r="A62" s="43" t="s">
        <v>36</v>
      </c>
      <c r="D62" s="40"/>
      <c r="E62" s="40"/>
      <c r="F62" s="40"/>
      <c r="I62" s="2"/>
    </row>
    <row r="63" spans="1:14" ht="12.65" customHeight="1" x14ac:dyDescent="0.25">
      <c r="A63" s="82" t="s">
        <v>37</v>
      </c>
      <c r="B63" s="82"/>
      <c r="C63" s="82"/>
      <c r="D63" s="82"/>
      <c r="E63" s="82"/>
      <c r="F63" s="82"/>
      <c r="G63" s="82"/>
      <c r="H63" s="82"/>
      <c r="I63" s="82"/>
      <c r="J63" s="82"/>
      <c r="K63" s="82"/>
      <c r="L63" s="82"/>
      <c r="M63" s="82"/>
      <c r="N63" s="82"/>
    </row>
    <row r="64" spans="1:14" ht="12.5" x14ac:dyDescent="0.25">
      <c r="A64" s="82"/>
      <c r="B64" s="82"/>
      <c r="C64" s="82"/>
      <c r="D64" s="82"/>
      <c r="E64" s="82"/>
      <c r="F64" s="82"/>
      <c r="G64" s="82"/>
      <c r="H64" s="82"/>
      <c r="I64" s="82"/>
      <c r="J64" s="82"/>
      <c r="K64" s="82"/>
      <c r="L64" s="82"/>
      <c r="M64" s="82"/>
      <c r="N64" s="82"/>
    </row>
    <row r="65" spans="1:14" ht="12.5" x14ac:dyDescent="0.25">
      <c r="A65" s="82"/>
      <c r="B65" s="82"/>
      <c r="C65" s="82"/>
      <c r="D65" s="82"/>
      <c r="E65" s="82"/>
      <c r="F65" s="82"/>
      <c r="G65" s="82"/>
      <c r="H65" s="82"/>
      <c r="I65" s="82"/>
      <c r="J65" s="82"/>
      <c r="K65" s="82"/>
      <c r="L65" s="82"/>
      <c r="M65" s="82"/>
      <c r="N65" s="82"/>
    </row>
    <row r="66" spans="1:14" ht="12.5" x14ac:dyDescent="0.25">
      <c r="A66" s="82"/>
      <c r="B66" s="82"/>
      <c r="C66" s="82"/>
      <c r="D66" s="82"/>
      <c r="E66" s="82"/>
      <c r="F66" s="82"/>
      <c r="G66" s="82"/>
      <c r="H66" s="82"/>
      <c r="I66" s="82"/>
      <c r="J66" s="82"/>
      <c r="K66" s="82"/>
      <c r="L66" s="82"/>
      <c r="M66" s="82"/>
      <c r="N66" s="82"/>
    </row>
    <row r="67" spans="1:14" ht="12.5" x14ac:dyDescent="0.25">
      <c r="A67" s="82"/>
      <c r="B67" s="82"/>
      <c r="C67" s="82"/>
      <c r="D67" s="82"/>
      <c r="E67" s="82"/>
      <c r="F67" s="82"/>
      <c r="G67" s="82"/>
      <c r="H67" s="82"/>
      <c r="I67" s="82"/>
      <c r="J67" s="82"/>
      <c r="K67" s="82"/>
      <c r="L67" s="82"/>
      <c r="M67" s="82"/>
      <c r="N67" s="82"/>
    </row>
    <row r="68" spans="1:14" ht="12.5" x14ac:dyDescent="0.25">
      <c r="A68" s="82"/>
      <c r="B68" s="82"/>
      <c r="C68" s="82"/>
      <c r="D68" s="82"/>
      <c r="E68" s="82"/>
      <c r="F68" s="82"/>
      <c r="G68" s="82"/>
      <c r="H68" s="82"/>
      <c r="I68" s="82"/>
      <c r="J68" s="82"/>
      <c r="K68" s="82"/>
      <c r="L68" s="82"/>
      <c r="M68" s="82"/>
      <c r="N68" s="82"/>
    </row>
    <row r="69" spans="1:14" ht="12.5" x14ac:dyDescent="0.25">
      <c r="A69" s="82"/>
      <c r="B69" s="82"/>
      <c r="C69" s="82"/>
      <c r="D69" s="82"/>
      <c r="E69" s="82"/>
      <c r="F69" s="82"/>
      <c r="G69" s="82"/>
      <c r="H69" s="82"/>
      <c r="I69" s="82"/>
      <c r="J69" s="82"/>
      <c r="K69" s="82"/>
      <c r="L69" s="82"/>
      <c r="M69" s="82"/>
      <c r="N69" s="82"/>
    </row>
    <row r="70" spans="1:14" ht="12.5" x14ac:dyDescent="0.25">
      <c r="A70" s="82"/>
      <c r="B70" s="82"/>
      <c r="C70" s="82"/>
      <c r="D70" s="82"/>
      <c r="E70" s="82"/>
      <c r="F70" s="82"/>
      <c r="G70" s="82"/>
      <c r="H70" s="82"/>
      <c r="I70" s="82"/>
      <c r="J70" s="82"/>
      <c r="K70" s="82"/>
      <c r="L70" s="82"/>
      <c r="M70" s="82"/>
      <c r="N70" s="82"/>
    </row>
    <row r="71" spans="1:14" ht="12.5" x14ac:dyDescent="0.25">
      <c r="A71" s="82"/>
      <c r="B71" s="82"/>
      <c r="C71" s="82"/>
      <c r="D71" s="82"/>
      <c r="E71" s="82"/>
      <c r="F71" s="82"/>
      <c r="G71" s="82"/>
      <c r="H71" s="82"/>
      <c r="I71" s="82"/>
      <c r="J71" s="82"/>
      <c r="K71" s="82"/>
      <c r="L71" s="82"/>
      <c r="M71" s="82"/>
      <c r="N71" s="82"/>
    </row>
    <row r="72" spans="1:14" ht="12.5" x14ac:dyDescent="0.25">
      <c r="A72" s="82"/>
      <c r="B72" s="82"/>
      <c r="C72" s="82"/>
      <c r="D72" s="82"/>
      <c r="E72" s="82"/>
      <c r="F72" s="82"/>
      <c r="G72" s="82"/>
      <c r="H72" s="82"/>
      <c r="I72" s="82"/>
      <c r="J72" s="82"/>
      <c r="K72" s="82"/>
      <c r="L72" s="82"/>
      <c r="M72" s="82"/>
      <c r="N72" s="82"/>
    </row>
  </sheetData>
  <mergeCells count="12">
    <mergeCell ref="J9:L9"/>
    <mergeCell ref="J10:L10"/>
    <mergeCell ref="A5:I5"/>
    <mergeCell ref="A6:I6"/>
    <mergeCell ref="A7:I7"/>
    <mergeCell ref="D10:F10"/>
    <mergeCell ref="D9:F9"/>
    <mergeCell ref="D42:F42"/>
    <mergeCell ref="J42:L42"/>
    <mergeCell ref="D43:F43"/>
    <mergeCell ref="J43:L43"/>
    <mergeCell ref="A63:N72"/>
  </mergeCells>
  <phoneticPr fontId="2" type="noConversion"/>
  <pageMargins left="0.75" right="0.48" top="0.9" bottom="0.6" header="0.5" footer="0.5"/>
  <pageSetup scale="74" orientation="portrait" r:id="rId1"/>
  <headerFooter alignWithMargins="0"/>
  <customProperties>
    <customPr name="ColorPalette"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Consolidated Income Statement</vt:lpstr>
      <vt:lpstr>'Consolidated Income Statement'!Print_Area</vt:lpstr>
    </vt:vector>
  </TitlesOfParts>
  <Company>Ecolab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KIEMESE</dc:creator>
  <cp:lastModifiedBy>Rabusch, Jake</cp:lastModifiedBy>
  <cp:lastPrinted>2014-10-10T20:21:05Z</cp:lastPrinted>
  <dcterms:created xsi:type="dcterms:W3CDTF">2002-09-13T12:49:33Z</dcterms:created>
  <dcterms:modified xsi:type="dcterms:W3CDTF">2018-10-31T13:36:00Z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