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inance\Tax\COMPLIANCE\1065 PWC\2024\Custom Forms\"/>
    </mc:Choice>
  </mc:AlternateContent>
  <xr:revisionPtr revIDLastSave="0" documentId="13_ncr:1_{74F1C2C2-6C6F-4AEE-903E-93068A7AC99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UNITHOLDER WORKSHEET" sheetId="2" r:id="rId1"/>
    <sheet name="Master" sheetId="1" state="hidden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" i="1" l="1"/>
  <c r="B35" i="1" l="1"/>
  <c r="B27" i="1"/>
  <c r="B25" i="1"/>
  <c r="B23" i="1"/>
  <c r="B21" i="1"/>
  <c r="B19" i="1"/>
  <c r="B18" i="1"/>
  <c r="C20" i="1"/>
  <c r="B34" i="1"/>
  <c r="B22" i="1"/>
  <c r="E18" i="1"/>
  <c r="C25" i="1"/>
  <c r="C21" i="1"/>
  <c r="C18" i="1"/>
  <c r="C36" i="1"/>
  <c r="C64" i="1" s="1"/>
  <c r="C34" i="1"/>
  <c r="C62" i="1" s="1"/>
  <c r="C26" i="1"/>
  <c r="C24" i="1"/>
  <c r="C22" i="1"/>
  <c r="F18" i="1"/>
  <c r="B26" i="1"/>
  <c r="B24" i="1"/>
  <c r="B20" i="1"/>
  <c r="C27" i="1"/>
  <c r="C23" i="1"/>
  <c r="C19" i="1"/>
  <c r="B36" i="1"/>
  <c r="B64" i="1" s="1"/>
  <c r="C35" i="1"/>
  <c r="C63" i="1" s="1"/>
  <c r="B63" i="1"/>
  <c r="B33" i="1"/>
  <c r="B62" i="1"/>
  <c r="C33" i="1"/>
  <c r="D32" i="2"/>
  <c r="G34" i="1"/>
  <c r="D52" i="1" l="1"/>
  <c r="D53" i="1"/>
  <c r="D54" i="1"/>
  <c r="D33" i="2"/>
  <c r="D23" i="2"/>
  <c r="D51" i="2" s="1"/>
  <c r="G35" i="1"/>
  <c r="G25" i="1"/>
  <c r="G52" i="1" s="1"/>
  <c r="B54" i="1" l="1"/>
  <c r="B45" i="1"/>
  <c r="C53" i="1"/>
  <c r="C51" i="1"/>
  <c r="E34" i="1"/>
  <c r="B53" i="1"/>
  <c r="F34" i="1"/>
  <c r="D34" i="2"/>
  <c r="E23" i="1" l="1"/>
  <c r="E45" i="1"/>
  <c r="C23" i="2"/>
  <c r="C51" i="2" s="1"/>
  <c r="C52" i="1"/>
  <c r="B23" i="2"/>
  <c r="B51" i="2" s="1"/>
  <c r="B52" i="1"/>
  <c r="F25" i="1"/>
  <c r="F52" i="1" s="1"/>
  <c r="F35" i="1"/>
  <c r="E25" i="1"/>
  <c r="E52" i="1" s="1"/>
  <c r="E35" i="1"/>
  <c r="D33" i="1"/>
  <c r="D31" i="2" s="1"/>
  <c r="G33" i="1"/>
  <c r="G36" i="1"/>
  <c r="D25" i="2" l="1"/>
  <c r="D53" i="2" s="1"/>
  <c r="D24" i="2"/>
  <c r="D52" i="2" s="1"/>
  <c r="D22" i="2"/>
  <c r="D50" i="2" s="1"/>
  <c r="D21" i="2"/>
  <c r="D49" i="2" s="1"/>
  <c r="G45" i="1"/>
  <c r="E50" i="1"/>
  <c r="D51" i="1"/>
  <c r="D50" i="1"/>
  <c r="D49" i="1"/>
  <c r="D48" i="1"/>
  <c r="D47" i="1"/>
  <c r="D46" i="1"/>
  <c r="D45" i="1"/>
  <c r="D55" i="1" l="1"/>
  <c r="G27" i="1"/>
  <c r="G54" i="1" s="1"/>
  <c r="G26" i="1"/>
  <c r="G53" i="1" s="1"/>
  <c r="G24" i="1"/>
  <c r="G51" i="1" s="1"/>
  <c r="G23" i="1"/>
  <c r="G50" i="1" s="1"/>
  <c r="G22" i="1"/>
  <c r="G49" i="1" s="1"/>
  <c r="G21" i="1"/>
  <c r="G48" i="1" s="1"/>
  <c r="G20" i="1"/>
  <c r="G47" i="1" s="1"/>
  <c r="G19" i="1"/>
  <c r="G46" i="1" s="1"/>
  <c r="D28" i="1"/>
  <c r="D26" i="2" s="1"/>
  <c r="G23" i="2" s="1"/>
  <c r="G51" i="2" s="1"/>
  <c r="G61" i="2" s="1"/>
  <c r="G19" i="2" l="1"/>
  <c r="G24" i="2"/>
  <c r="G52" i="2" s="1"/>
  <c r="G20" i="2"/>
  <c r="G25" i="2"/>
  <c r="G53" i="2" s="1"/>
  <c r="G17" i="2"/>
  <c r="G21" i="2"/>
  <c r="G49" i="2" s="1"/>
  <c r="G16" i="2"/>
  <c r="G31" i="2" s="1"/>
  <c r="G18" i="2"/>
  <c r="G22" i="2"/>
  <c r="G50" i="2" s="1"/>
  <c r="G60" i="2" s="1"/>
  <c r="G33" i="2" l="1"/>
  <c r="G32" i="2"/>
  <c r="G34" i="2"/>
  <c r="G62" i="2"/>
  <c r="D18" i="2"/>
  <c r="D46" i="2" s="1"/>
  <c r="D17" i="2"/>
  <c r="D45" i="2" s="1"/>
  <c r="D19" i="2"/>
  <c r="D47" i="2" s="1"/>
  <c r="G47" i="2"/>
  <c r="G59" i="2" s="1"/>
  <c r="D16" i="2"/>
  <c r="D44" i="2" s="1"/>
  <c r="D20" i="2"/>
  <c r="D48" i="2" s="1"/>
  <c r="D54" i="2" l="1"/>
  <c r="G46" i="2"/>
  <c r="G45" i="2"/>
  <c r="G48" i="2"/>
  <c r="G44" i="2"/>
  <c r="C22" i="2" l="1"/>
  <c r="C50" i="2" s="1"/>
  <c r="C49" i="1"/>
  <c r="C20" i="2"/>
  <c r="C48" i="2" s="1"/>
  <c r="C50" i="1"/>
  <c r="C21" i="2"/>
  <c r="C49" i="2" s="1"/>
  <c r="C54" i="1"/>
  <c r="C25" i="2"/>
  <c r="C53" i="2" s="1"/>
  <c r="C24" i="2"/>
  <c r="C52" i="2" s="1"/>
  <c r="C48" i="1"/>
  <c r="C61" i="1" s="1"/>
  <c r="C19" i="2"/>
  <c r="C47" i="2" s="1"/>
  <c r="C31" i="2"/>
  <c r="C59" i="2" s="1"/>
  <c r="B25" i="2" l="1"/>
  <c r="B53" i="2" s="1"/>
  <c r="B49" i="1"/>
  <c r="B20" i="2"/>
  <c r="B48" i="2" s="1"/>
  <c r="B22" i="2"/>
  <c r="B50" i="2" s="1"/>
  <c r="B51" i="1"/>
  <c r="B50" i="1"/>
  <c r="B21" i="2"/>
  <c r="B49" i="2" s="1"/>
  <c r="B19" i="2"/>
  <c r="B47" i="2" s="1"/>
  <c r="B48" i="1"/>
  <c r="B61" i="1" s="1"/>
  <c r="B46" i="1"/>
  <c r="B17" i="2"/>
  <c r="B45" i="2" s="1"/>
  <c r="B24" i="2"/>
  <c r="B52" i="2" s="1"/>
  <c r="C46" i="1"/>
  <c r="C17" i="2"/>
  <c r="C45" i="2" s="1"/>
  <c r="B47" i="1"/>
  <c r="B18" i="2"/>
  <c r="B46" i="2" s="1"/>
  <c r="C47" i="1"/>
  <c r="C18" i="2"/>
  <c r="C46" i="2" s="1"/>
  <c r="B31" i="2" l="1"/>
  <c r="B59" i="2" s="1"/>
  <c r="C16" i="2"/>
  <c r="C28" i="1"/>
  <c r="C26" i="2" s="1"/>
  <c r="C45" i="1"/>
  <c r="C55" i="1" s="1"/>
  <c r="F23" i="2" l="1"/>
  <c r="F51" i="2" s="1"/>
  <c r="F61" i="2" s="1"/>
  <c r="F18" i="2"/>
  <c r="C44" i="2"/>
  <c r="C54" i="2" s="1"/>
  <c r="F16" i="2"/>
  <c r="F20" i="2"/>
  <c r="F48" i="2" s="1"/>
  <c r="F21" i="2"/>
  <c r="F49" i="2" s="1"/>
  <c r="F22" i="2"/>
  <c r="F50" i="2" s="1"/>
  <c r="F60" i="2" s="1"/>
  <c r="F17" i="2"/>
  <c r="F45" i="2" s="1"/>
  <c r="F19" i="2"/>
  <c r="F47" i="2" s="1"/>
  <c r="F59" i="2" s="1"/>
  <c r="F25" i="2"/>
  <c r="F53" i="2" s="1"/>
  <c r="F24" i="2"/>
  <c r="F52" i="2" s="1"/>
  <c r="F33" i="2" l="1"/>
  <c r="F32" i="2"/>
  <c r="F62" i="2"/>
  <c r="F46" i="2"/>
  <c r="F34" i="2"/>
  <c r="F44" i="2"/>
  <c r="F31" i="2"/>
  <c r="F33" i="1"/>
  <c r="F22" i="1"/>
  <c r="F49" i="1" s="1"/>
  <c r="F23" i="1"/>
  <c r="F50" i="1" s="1"/>
  <c r="F36" i="1"/>
  <c r="F19" i="1"/>
  <c r="F46" i="1" s="1"/>
  <c r="F62" i="1" s="1"/>
  <c r="F26" i="1"/>
  <c r="F53" i="1" s="1"/>
  <c r="F20" i="1"/>
  <c r="F47" i="1" s="1"/>
  <c r="F45" i="1"/>
  <c r="F63" i="1" s="1"/>
  <c r="F21" i="1"/>
  <c r="F48" i="1" s="1"/>
  <c r="F27" i="1"/>
  <c r="F54" i="1" s="1"/>
  <c r="F24" i="1"/>
  <c r="F51" i="1" s="1"/>
  <c r="F64" i="1" l="1"/>
  <c r="F61" i="1"/>
  <c r="B16" i="2"/>
  <c r="B44" i="2" s="1"/>
  <c r="B55" i="1"/>
  <c r="B28" i="1"/>
  <c r="B26" i="2" s="1"/>
  <c r="E23" i="2" s="1"/>
  <c r="E51" i="2" s="1"/>
  <c r="B54" i="2" l="1"/>
  <c r="E18" i="2"/>
  <c r="E24" i="2"/>
  <c r="E52" i="2" s="1"/>
  <c r="E19" i="2"/>
  <c r="E47" i="2" s="1"/>
  <c r="E16" i="2"/>
  <c r="E17" i="2"/>
  <c r="E45" i="2" s="1"/>
  <c r="E22" i="2"/>
  <c r="E50" i="2" s="1"/>
  <c r="E25" i="2"/>
  <c r="E53" i="2" s="1"/>
  <c r="E21" i="2"/>
  <c r="E49" i="2" s="1"/>
  <c r="E20" i="2"/>
  <c r="E48" i="2" s="1"/>
  <c r="E33" i="2" l="1"/>
  <c r="E32" i="2"/>
  <c r="E46" i="2"/>
  <c r="E34" i="2"/>
  <c r="E44" i="2"/>
  <c r="E59" i="2" s="1"/>
  <c r="E31" i="2"/>
  <c r="E33" i="1"/>
  <c r="E36" i="1"/>
  <c r="E21" i="1"/>
  <c r="E48" i="1" s="1"/>
  <c r="E19" i="1"/>
  <c r="E46" i="1" s="1"/>
  <c r="E62" i="1" s="1"/>
  <c r="E24" i="1"/>
  <c r="E51" i="1" s="1"/>
  <c r="E27" i="1"/>
  <c r="E54" i="1" s="1"/>
  <c r="E26" i="1"/>
  <c r="E53" i="1" s="1"/>
  <c r="E20" i="1"/>
  <c r="E47" i="1" s="1"/>
  <c r="E63" i="1"/>
  <c r="E22" i="1"/>
  <c r="E49" i="1" s="1"/>
  <c r="E61" i="2" l="1"/>
  <c r="E60" i="2"/>
  <c r="E61" i="1"/>
  <c r="E64" i="1"/>
  <c r="E62" i="2"/>
  <c r="B32" i="2" l="1"/>
  <c r="B60" i="2" s="1"/>
  <c r="C33" i="2" l="1"/>
  <c r="C61" i="2" s="1"/>
  <c r="C34" i="2" l="1"/>
  <c r="C62" i="2" s="1"/>
  <c r="B33" i="2" l="1"/>
  <c r="B61" i="2" s="1"/>
  <c r="B34" i="2"/>
  <c r="B62" i="2" s="1"/>
  <c r="C32" i="2" l="1"/>
  <c r="C6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Peggy L. Wobser</author>
  </authors>
  <commentList>
    <comment ref="G2" authorId="0" shapeId="0" xr:uid="{00000000-0006-0000-0100-000001000000}">
      <text>
        <r>
          <rPr>
            <sz val="8"/>
            <color indexed="81"/>
            <rFont val="Tahoma"/>
            <family val="2"/>
          </rPr>
          <t>this top section is not in the print area!  The number of units is linked in formulas below.</t>
        </r>
      </text>
    </comment>
  </commentList>
</comments>
</file>

<file path=xl/sharedStrings.xml><?xml version="1.0" encoding="utf-8"?>
<sst xmlns="http://schemas.openxmlformats.org/spreadsheetml/2006/main" count="163" uniqueCount="44">
  <si>
    <t>REPORTED ON A PER UNIT BASIS</t>
  </si>
  <si>
    <t># of UNITS</t>
  </si>
  <si>
    <t>CEDAR FAIR, L.P.</t>
  </si>
  <si>
    <t>The following information provides additional State Tax Information in Part IV in the booklet:</t>
  </si>
  <si>
    <t>CORPORATION</t>
  </si>
  <si>
    <t>The information is provided on a per unit basis:</t>
  </si>
  <si>
    <t>STATE APPORTIONMENT INFORMATION</t>
  </si>
  <si>
    <t>State Amounts</t>
  </si>
  <si>
    <t>CFLP Amounts</t>
  </si>
  <si>
    <t>STATE</t>
  </si>
  <si>
    <t>Sales</t>
  </si>
  <si>
    <t>Property</t>
  </si>
  <si>
    <t>Payroll</t>
  </si>
  <si>
    <t>MN</t>
  </si>
  <si>
    <t>OH</t>
  </si>
  <si>
    <t>MO</t>
  </si>
  <si>
    <t>CA</t>
  </si>
  <si>
    <t>TOTALS</t>
  </si>
  <si>
    <t>=  # of units  x  per unit factor</t>
  </si>
  <si>
    <t>INPUT # of units</t>
  </si>
  <si>
    <t>State Amount</t>
  </si>
  <si>
    <t>CFLP Amount</t>
  </si>
  <si>
    <t>EIN: 34-1560655</t>
  </si>
  <si>
    <t>THIS SECTION HAS BEEN PROVIDED AS AN INSTRUCTION BOOKLET INSERT.</t>
  </si>
  <si>
    <t>INPUT YOUR ENDING # OF UNITS IN THE LOWER SECTION.  PRESS TAB TO ADVANCE.</t>
  </si>
  <si>
    <t>The following information provides additional State Tax Information in Part IV of the Instructions:</t>
  </si>
  <si>
    <t>INPUT YOUR ENDING # OF UNITS HERE.</t>
  </si>
  <si>
    <t>YOUR APPORTIONMENT FACTORS WILL</t>
  </si>
  <si>
    <t>AUTOMATICALLY CALCULATE.</t>
  </si>
  <si>
    <t>NC</t>
  </si>
  <si>
    <t>SC</t>
  </si>
  <si>
    <t>MI</t>
  </si>
  <si>
    <t xml:space="preserve">PA </t>
  </si>
  <si>
    <t>VA</t>
  </si>
  <si>
    <t>Sandusky, OH</t>
  </si>
  <si>
    <t xml:space="preserve">Kansas City , MO </t>
  </si>
  <si>
    <t>CITY</t>
  </si>
  <si>
    <t>CITY APPORTIONMENT INFORMATION</t>
  </si>
  <si>
    <t>TX</t>
  </si>
  <si>
    <t>Mason, OH</t>
  </si>
  <si>
    <t>Huron, OH</t>
  </si>
  <si>
    <t>2024 TAX INSTRUCTION – INSERT</t>
  </si>
  <si>
    <t>2024 TAX INSTRUCTION BOOKLET – INSERT</t>
  </si>
  <si>
    <t>FOR THE TAX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</si>
</sst>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000"/>
    <numFmt numFmtId="165" formatCode="#,##0_);\(#,##0\);"/>
  </numFmts>
  <fonts count="1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5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20"/>
      <name val="Times New Roman"/>
      <family val="1"/>
    </font>
    <font>
      <b/>
      <sz val="20"/>
      <name val="Courier New"/>
      <family val="3"/>
    </font>
    <font>
      <sz val="9"/>
      <name val="Times New Roman"/>
      <family val="1"/>
    </font>
    <font>
      <b/>
      <sz val="18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u/>
      <sz val="9"/>
      <name val="Times New Roman"/>
      <family val="1"/>
    </font>
    <font>
      <b/>
      <sz val="9"/>
      <name val="Times New Roman"/>
      <family val="1"/>
    </font>
    <font>
      <sz val="9"/>
      <name val="Helv"/>
    </font>
    <font>
      <sz val="8"/>
      <color indexed="81"/>
      <name val="Tahoma"/>
      <family val="2"/>
    </font>
    <font>
      <b/>
      <sz val="12"/>
      <name val="Times New Roman"/>
      <family val="1"/>
    </font>
    <font>
      <b/>
      <i/>
      <sz val="10"/>
      <name val="Times New Roman"/>
      <family val="1"/>
    </font>
    <font>
      <sz val="10"/>
      <color rgb="FF00B05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gray0625"/>
    </fill>
    <fill>
      <patternFill patternType="solid">
        <fgColor indexed="43"/>
        <bgColor indexed="64"/>
      </patternFill>
    </fill>
    <fill>
      <patternFill patternType="solid">
        <fgColor theme="0" tint="-0.499984740745262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7">
    <xf numFmtId="0" fontId="0" fillId="0" borderId="0" xfId="0"/>
    <xf numFmtId="0" fontId="3" fillId="0" borderId="0" xfId="0" applyFont="1"/>
    <xf numFmtId="0" fontId="3" fillId="2" borderId="0" xfId="0" applyFont="1" applyFill="1"/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left"/>
    </xf>
    <xf numFmtId="0" fontId="7" fillId="0" borderId="1" xfId="0" applyFont="1" applyBorder="1" applyAlignment="1">
      <alignment vertical="center"/>
    </xf>
    <xf numFmtId="0" fontId="12" fillId="3" borderId="2" xfId="0" applyFont="1" applyFill="1" applyBorder="1" applyAlignment="1">
      <alignment horizontal="centerContinuous" vertical="center"/>
    </xf>
    <xf numFmtId="0" fontId="12" fillId="3" borderId="3" xfId="0" applyFont="1" applyFill="1" applyBorder="1" applyAlignment="1">
      <alignment horizontal="centerContinuous" vertical="center"/>
    </xf>
    <xf numFmtId="0" fontId="7" fillId="3" borderId="3" xfId="0" applyFont="1" applyFill="1" applyBorder="1" applyAlignment="1">
      <alignment horizontal="centerContinuous" vertical="center"/>
    </xf>
    <xf numFmtId="0" fontId="7" fillId="3" borderId="4" xfId="0" applyFont="1" applyFill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7" fillId="0" borderId="5" xfId="0" applyFont="1" applyBorder="1" applyAlignment="1">
      <alignment horizontal="centerContinuous" vertical="center"/>
    </xf>
    <xf numFmtId="0" fontId="7" fillId="0" borderId="6" xfId="0" applyFont="1" applyBorder="1" applyAlignment="1">
      <alignment horizontal="centerContinuous" vertical="center"/>
    </xf>
    <xf numFmtId="0" fontId="7" fillId="0" borderId="6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2" fillId="0" borderId="0" xfId="0" quotePrefix="1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165" fontId="1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quotePrefix="1" applyFont="1"/>
    <xf numFmtId="0" fontId="3" fillId="0" borderId="0" xfId="0" applyFont="1" applyAlignment="1">
      <alignment horizontal="right"/>
    </xf>
    <xf numFmtId="38" fontId="3" fillId="4" borderId="10" xfId="1" applyNumberFormat="1" applyFont="1" applyFill="1" applyBorder="1"/>
    <xf numFmtId="0" fontId="12" fillId="3" borderId="2" xfId="0" applyFont="1" applyFill="1" applyBorder="1" applyAlignment="1">
      <alignment horizontal="centerContinuous"/>
    </xf>
    <xf numFmtId="0" fontId="12" fillId="3" borderId="3" xfId="0" applyFont="1" applyFill="1" applyBorder="1" applyAlignment="1">
      <alignment horizontal="centerContinuous"/>
    </xf>
    <xf numFmtId="0" fontId="7" fillId="3" borderId="3" xfId="0" applyFont="1" applyFill="1" applyBorder="1" applyAlignment="1">
      <alignment horizontal="centerContinuous"/>
    </xf>
    <xf numFmtId="0" fontId="7" fillId="3" borderId="4" xfId="0" applyFont="1" applyFill="1" applyBorder="1" applyAlignment="1">
      <alignment horizontal="centerContinuous"/>
    </xf>
    <xf numFmtId="0" fontId="7" fillId="0" borderId="5" xfId="0" applyFont="1" applyBorder="1" applyAlignment="1">
      <alignment horizontal="centerContinuous"/>
    </xf>
    <xf numFmtId="0" fontId="7" fillId="0" borderId="6" xfId="0" applyFont="1" applyBorder="1" applyAlignment="1">
      <alignment horizontal="centerContinuous"/>
    </xf>
    <xf numFmtId="0" fontId="7" fillId="0" borderId="6" xfId="0" applyFont="1" applyBorder="1" applyAlignment="1">
      <alignment horizontal="center"/>
    </xf>
    <xf numFmtId="0" fontId="12" fillId="0" borderId="0" xfId="0" applyFont="1" applyAlignment="1">
      <alignment horizontal="center"/>
    </xf>
    <xf numFmtId="165" fontId="13" fillId="0" borderId="0" xfId="0" applyNumberFormat="1" applyFont="1"/>
    <xf numFmtId="3" fontId="13" fillId="0" borderId="6" xfId="1" applyNumberFormat="1" applyFont="1" applyBorder="1" applyAlignment="1">
      <alignment horizontal="right"/>
    </xf>
    <xf numFmtId="164" fontId="13" fillId="0" borderId="6" xfId="0" applyNumberFormat="1" applyFont="1" applyBorder="1" applyAlignment="1">
      <alignment vertical="center"/>
    </xf>
    <xf numFmtId="164" fontId="13" fillId="0" borderId="6" xfId="0" applyNumberFormat="1" applyFont="1" applyBorder="1" applyAlignment="1">
      <alignment horizontal="right" vertical="center"/>
    </xf>
    <xf numFmtId="0" fontId="7" fillId="0" borderId="11" xfId="0" applyFont="1" applyBorder="1" applyAlignment="1">
      <alignment horizontal="centerContinuous" vertical="center"/>
    </xf>
    <xf numFmtId="164" fontId="13" fillId="0" borderId="0" xfId="0" applyNumberFormat="1" applyFont="1" applyAlignment="1">
      <alignment vertical="center"/>
    </xf>
    <xf numFmtId="0" fontId="2" fillId="0" borderId="15" xfId="0" applyFont="1" applyBorder="1" applyAlignment="1">
      <alignment horizontal="left"/>
    </xf>
    <xf numFmtId="0" fontId="3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right"/>
    </xf>
    <xf numFmtId="0" fontId="4" fillId="0" borderId="16" xfId="0" applyFont="1" applyBorder="1" applyAlignment="1">
      <alignment horizontal="left"/>
    </xf>
    <xf numFmtId="0" fontId="7" fillId="0" borderId="18" xfId="0" applyFont="1" applyBorder="1" applyAlignment="1">
      <alignment horizontal="centerContinuous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Continuous" vertical="center"/>
    </xf>
    <xf numFmtId="0" fontId="7" fillId="0" borderId="2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Continuous" vertical="center"/>
    </xf>
    <xf numFmtId="0" fontId="7" fillId="0" borderId="25" xfId="0" applyFont="1" applyBorder="1" applyAlignment="1">
      <alignment horizontal="centerContinuous"/>
    </xf>
    <xf numFmtId="0" fontId="7" fillId="0" borderId="21" xfId="0" applyFont="1" applyBorder="1" applyAlignment="1">
      <alignment horizontal="centerContinuous"/>
    </xf>
    <xf numFmtId="0" fontId="7" fillId="0" borderId="19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3" fontId="13" fillId="0" borderId="19" xfId="1" applyNumberFormat="1" applyFont="1" applyBorder="1" applyAlignment="1">
      <alignment horizontal="right"/>
    </xf>
    <xf numFmtId="3" fontId="13" fillId="0" borderId="21" xfId="1" applyNumberFormat="1" applyFont="1" applyBorder="1" applyAlignment="1">
      <alignment horizontal="right"/>
    </xf>
    <xf numFmtId="3" fontId="13" fillId="0" borderId="29" xfId="1" applyNumberFormat="1" applyFont="1" applyBorder="1" applyAlignment="1">
      <alignment horizontal="right"/>
    </xf>
    <xf numFmtId="3" fontId="13" fillId="0" borderId="30" xfId="1" applyNumberFormat="1" applyFont="1" applyBorder="1" applyAlignment="1">
      <alignment horizontal="right"/>
    </xf>
    <xf numFmtId="3" fontId="13" fillId="0" borderId="31" xfId="1" applyNumberFormat="1" applyFont="1" applyBorder="1" applyAlignment="1">
      <alignment horizontal="right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7" fillId="0" borderId="34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Continuous" vertical="center"/>
    </xf>
    <xf numFmtId="0" fontId="7" fillId="0" borderId="41" xfId="0" applyFont="1" applyBorder="1" applyAlignment="1">
      <alignment horizontal="centerContinuous" vertical="center"/>
    </xf>
    <xf numFmtId="0" fontId="12" fillId="0" borderId="33" xfId="0" applyFont="1" applyBorder="1" applyAlignment="1">
      <alignment horizontal="center" vertical="center"/>
    </xf>
    <xf numFmtId="164" fontId="13" fillId="0" borderId="19" xfId="0" applyNumberFormat="1" applyFont="1" applyBorder="1" applyAlignment="1">
      <alignment vertical="center"/>
    </xf>
    <xf numFmtId="164" fontId="13" fillId="0" borderId="21" xfId="0" applyNumberFormat="1" applyFont="1" applyBorder="1" applyAlignment="1">
      <alignment vertical="center"/>
    </xf>
    <xf numFmtId="164" fontId="13" fillId="0" borderId="26" xfId="0" applyNumberFormat="1" applyFont="1" applyBorder="1" applyAlignment="1">
      <alignment vertical="center"/>
    </xf>
    <xf numFmtId="164" fontId="13" fillId="0" borderId="27" xfId="0" applyNumberFormat="1" applyFont="1" applyBorder="1" applyAlignment="1">
      <alignment vertical="center"/>
    </xf>
    <xf numFmtId="164" fontId="13" fillId="0" borderId="28" xfId="0" applyNumberFormat="1" applyFont="1" applyBorder="1" applyAlignment="1">
      <alignment vertical="center"/>
    </xf>
    <xf numFmtId="0" fontId="7" fillId="0" borderId="35" xfId="0" applyFont="1" applyBorder="1" applyAlignment="1">
      <alignment horizontal="center" vertical="center"/>
    </xf>
    <xf numFmtId="0" fontId="3" fillId="5" borderId="0" xfId="0" applyFont="1" applyFill="1"/>
    <xf numFmtId="0" fontId="8" fillId="0" borderId="0" xfId="0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164" fontId="13" fillId="0" borderId="21" xfId="0" applyNumberFormat="1" applyFont="1" applyBorder="1" applyAlignment="1">
      <alignment horizontal="right" vertical="center"/>
    </xf>
    <xf numFmtId="0" fontId="16" fillId="0" borderId="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3" fontId="13" fillId="0" borderId="19" xfId="0" applyNumberFormat="1" applyFont="1" applyBorder="1" applyAlignment="1">
      <alignment vertical="center"/>
    </xf>
    <xf numFmtId="3" fontId="13" fillId="0" borderId="6" xfId="0" applyNumberFormat="1" applyFont="1" applyBorder="1" applyAlignment="1">
      <alignment vertical="center"/>
    </xf>
    <xf numFmtId="3" fontId="13" fillId="0" borderId="6" xfId="0" applyNumberFormat="1" applyFont="1" applyBorder="1" applyAlignment="1">
      <alignment horizontal="right" vertical="center"/>
    </xf>
    <xf numFmtId="3" fontId="13" fillId="0" borderId="21" xfId="0" applyNumberFormat="1" applyFont="1" applyBorder="1" applyAlignment="1">
      <alignment horizontal="right" vertical="center"/>
    </xf>
    <xf numFmtId="3" fontId="13" fillId="0" borderId="21" xfId="0" applyNumberFormat="1" applyFont="1" applyBorder="1" applyAlignment="1">
      <alignment vertical="center"/>
    </xf>
    <xf numFmtId="3" fontId="13" fillId="0" borderId="26" xfId="0" applyNumberFormat="1" applyFont="1" applyBorder="1" applyAlignment="1">
      <alignment vertical="center"/>
    </xf>
    <xf numFmtId="3" fontId="13" fillId="0" borderId="27" xfId="0" applyNumberFormat="1" applyFont="1" applyBorder="1" applyAlignment="1">
      <alignment vertical="center"/>
    </xf>
    <xf numFmtId="3" fontId="13" fillId="0" borderId="28" xfId="0" applyNumberFormat="1" applyFont="1" applyBorder="1" applyAlignment="1">
      <alignment vertical="center"/>
    </xf>
    <xf numFmtId="164" fontId="13" fillId="0" borderId="22" xfId="0" applyNumberFormat="1" applyFont="1" applyBorder="1" applyAlignment="1">
      <alignment vertical="center"/>
    </xf>
    <xf numFmtId="164" fontId="13" fillId="0" borderId="23" xfId="0" applyNumberFormat="1" applyFont="1" applyBorder="1" applyAlignment="1">
      <alignment vertical="center"/>
    </xf>
    <xf numFmtId="164" fontId="13" fillId="0" borderId="24" xfId="0" applyNumberFormat="1" applyFont="1" applyBorder="1" applyAlignment="1">
      <alignment vertical="center"/>
    </xf>
    <xf numFmtId="38" fontId="3" fillId="0" borderId="10" xfId="1" applyNumberFormat="1" applyFont="1" applyFill="1" applyBorder="1" applyProtection="1">
      <protection locked="0"/>
    </xf>
    <xf numFmtId="164" fontId="7" fillId="0" borderId="19" xfId="0" applyNumberFormat="1" applyFont="1" applyBorder="1" applyAlignment="1">
      <alignment vertical="center"/>
    </xf>
    <xf numFmtId="164" fontId="7" fillId="0" borderId="6" xfId="0" applyNumberFormat="1" applyFont="1" applyBorder="1" applyAlignment="1">
      <alignment vertical="center"/>
    </xf>
    <xf numFmtId="164" fontId="7" fillId="0" borderId="6" xfId="0" applyNumberFormat="1" applyFont="1" applyBorder="1" applyAlignment="1">
      <alignment horizontal="right" vertical="center"/>
    </xf>
    <xf numFmtId="164" fontId="7" fillId="0" borderId="21" xfId="0" applyNumberFormat="1" applyFont="1" applyBorder="1" applyAlignment="1">
      <alignment vertical="center"/>
    </xf>
    <xf numFmtId="164" fontId="7" fillId="0" borderId="42" xfId="0" applyNumberFormat="1" applyFont="1" applyBorder="1" applyAlignment="1">
      <alignment vertical="center"/>
    </xf>
    <xf numFmtId="164" fontId="7" fillId="0" borderId="8" xfId="0" applyNumberFormat="1" applyFont="1" applyBorder="1" applyAlignment="1">
      <alignment vertical="center"/>
    </xf>
    <xf numFmtId="164" fontId="7" fillId="0" borderId="43" xfId="0" applyNumberFormat="1" applyFont="1" applyBorder="1" applyAlignment="1">
      <alignment vertical="center"/>
    </xf>
    <xf numFmtId="164" fontId="7" fillId="0" borderId="7" xfId="0" applyNumberFormat="1" applyFont="1" applyBorder="1" applyAlignment="1">
      <alignment vertical="center"/>
    </xf>
    <xf numFmtId="164" fontId="7" fillId="0" borderId="26" xfId="0" applyNumberFormat="1" applyFont="1" applyBorder="1" applyAlignment="1">
      <alignment vertical="center"/>
    </xf>
    <xf numFmtId="164" fontId="7" fillId="0" borderId="27" xfId="0" applyNumberFormat="1" applyFont="1" applyBorder="1" applyAlignment="1">
      <alignment vertical="center"/>
    </xf>
    <xf numFmtId="164" fontId="7" fillId="0" borderId="27" xfId="0" applyNumberFormat="1" applyFont="1" applyBorder="1" applyAlignment="1">
      <alignment horizontal="right" vertical="center"/>
    </xf>
    <xf numFmtId="164" fontId="7" fillId="0" borderId="28" xfId="0" applyNumberFormat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right" vertical="center"/>
    </xf>
    <xf numFmtId="164" fontId="7" fillId="0" borderId="21" xfId="0" applyNumberFormat="1" applyFont="1" applyBorder="1" applyAlignment="1">
      <alignment horizontal="right" vertical="center"/>
    </xf>
    <xf numFmtId="3" fontId="7" fillId="0" borderId="19" xfId="1" applyNumberFormat="1" applyFont="1" applyBorder="1" applyAlignment="1">
      <alignment horizontal="right"/>
    </xf>
    <xf numFmtId="3" fontId="7" fillId="0" borderId="6" xfId="1" applyNumberFormat="1" applyFont="1" applyBorder="1" applyAlignment="1">
      <alignment horizontal="right"/>
    </xf>
    <xf numFmtId="3" fontId="7" fillId="0" borderId="21" xfId="1" applyNumberFormat="1" applyFont="1" applyBorder="1" applyAlignment="1">
      <alignment horizontal="right"/>
    </xf>
    <xf numFmtId="3" fontId="7" fillId="0" borderId="29" xfId="1" applyNumberFormat="1" applyFont="1" applyBorder="1" applyAlignment="1">
      <alignment horizontal="right"/>
    </xf>
    <xf numFmtId="3" fontId="7" fillId="0" borderId="30" xfId="1" applyNumberFormat="1" applyFont="1" applyBorder="1" applyAlignment="1">
      <alignment horizontal="right"/>
    </xf>
    <xf numFmtId="3" fontId="7" fillId="0" borderId="31" xfId="1" applyNumberFormat="1" applyFont="1" applyBorder="1" applyAlignment="1">
      <alignment horizontal="right"/>
    </xf>
    <xf numFmtId="3" fontId="7" fillId="0" borderId="19" xfId="0" applyNumberFormat="1" applyFont="1" applyBorder="1" applyAlignment="1">
      <alignment vertical="center"/>
    </xf>
    <xf numFmtId="3" fontId="7" fillId="0" borderId="6" xfId="0" applyNumberFormat="1" applyFont="1" applyBorder="1" applyAlignment="1">
      <alignment vertical="center"/>
    </xf>
    <xf numFmtId="3" fontId="7" fillId="0" borderId="6" xfId="0" applyNumberFormat="1" applyFont="1" applyBorder="1" applyAlignment="1">
      <alignment horizontal="right" vertical="center"/>
    </xf>
    <xf numFmtId="3" fontId="7" fillId="0" borderId="21" xfId="0" applyNumberFormat="1" applyFont="1" applyBorder="1" applyAlignment="1">
      <alignment horizontal="right" vertical="center"/>
    </xf>
    <xf numFmtId="3" fontId="7" fillId="0" borderId="21" xfId="0" applyNumberFormat="1" applyFont="1" applyBorder="1" applyAlignment="1">
      <alignment vertical="center"/>
    </xf>
    <xf numFmtId="3" fontId="7" fillId="0" borderId="26" xfId="0" applyNumberFormat="1" applyFont="1" applyBorder="1" applyAlignment="1">
      <alignment vertical="center"/>
    </xf>
    <xf numFmtId="3" fontId="7" fillId="0" borderId="27" xfId="0" applyNumberFormat="1" applyFont="1" applyBorder="1" applyAlignment="1">
      <alignment vertical="center"/>
    </xf>
    <xf numFmtId="3" fontId="7" fillId="0" borderId="27" xfId="0" applyNumberFormat="1" applyFont="1" applyBorder="1" applyAlignment="1">
      <alignment horizontal="right" vertical="center"/>
    </xf>
    <xf numFmtId="3" fontId="7" fillId="0" borderId="28" xfId="0" applyNumberFormat="1" applyFont="1" applyBorder="1" applyAlignment="1">
      <alignment vertical="center"/>
    </xf>
    <xf numFmtId="37" fontId="3" fillId="0" borderId="17" xfId="0" applyNumberFormat="1" applyFont="1" applyBorder="1"/>
    <xf numFmtId="0" fontId="7" fillId="0" borderId="44" xfId="0" applyFont="1" applyBorder="1" applyAlignment="1">
      <alignment horizontal="center" vertical="center"/>
    </xf>
    <xf numFmtId="164" fontId="13" fillId="0" borderId="44" xfId="0" applyNumberFormat="1" applyFont="1" applyBorder="1" applyAlignment="1">
      <alignment vertical="center"/>
    </xf>
    <xf numFmtId="0" fontId="17" fillId="0" borderId="0" xfId="0" applyFont="1"/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Finance\Tax\COMPLIANCE\1065%20PWC\2023\PWC%20Income%202023%20and%20Support\~PwC%20Inc%2023.xlsx" TargetMode="External"/><Relationship Id="rId1" Type="http://schemas.openxmlformats.org/officeDocument/2006/relationships/externalLinkPath" Target="/Finance/Tax/COMPLIANCE/1065%20PWC/2023/PWC%20Income%202023%20and%20Support/~PwC%20Inc%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Finance\Tax\COMPLIANCE\1065%20PWC\2024\PWC%20Income%202024%20and%20Support\June%202024%20Apportionment%20for%20PWC%20inputs.xlsx" TargetMode="External"/><Relationship Id="rId1" Type="http://schemas.openxmlformats.org/officeDocument/2006/relationships/externalLinkPath" Target="/Finance/Tax/COMPLIANCE/1065%20PWC/2024/PWC%20Income%202024%20and%20Support/June%202024%20Apportionment%20for%20PWC%20inpu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EDERAL"/>
      <sheetName val="JAN -  JULY UNITS"/>
      <sheetName val=" AUG- DEC UNITS"/>
      <sheetName val="Recourse Liabilities"/>
      <sheetName val="Non- Recourse Liabilities"/>
      <sheetName val="Trial Balance by Source 81-51"/>
    </sheetNames>
    <sheetDataSet>
      <sheetData sheetId="0">
        <row r="9">
          <cell r="G9">
            <v>56748017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tes"/>
      <sheetName val="Input Templates"/>
      <sheetName val="MOLLC"/>
      <sheetName val="MOLLC OH Cities"/>
      <sheetName val="CFLP"/>
      <sheetName val="CFLP Cities old"/>
      <sheetName val="CFLP Cities"/>
      <sheetName val="xCFLP Cities "/>
      <sheetName val="MMC Consolidated Cities RITA "/>
      <sheetName val="use 3-19 -CONS MMC OH CITIES "/>
      <sheetName val="MMC OH CITIES"/>
      <sheetName val="MAI OH CITIES "/>
      <sheetName val="CFSW OH CITIES "/>
    </sheetNames>
    <sheetDataSet>
      <sheetData sheetId="0"/>
      <sheetData sheetId="1"/>
      <sheetData sheetId="2"/>
      <sheetData sheetId="3"/>
      <sheetData sheetId="4">
        <row r="35">
          <cell r="D35">
            <v>147242094</v>
          </cell>
          <cell r="E35">
            <v>24714459</v>
          </cell>
          <cell r="F35">
            <v>46832348</v>
          </cell>
          <cell r="G35">
            <v>62636190</v>
          </cell>
          <cell r="H35">
            <v>60880373</v>
          </cell>
          <cell r="I35">
            <v>283468942</v>
          </cell>
          <cell r="J35">
            <v>65594320</v>
          </cell>
          <cell r="K35">
            <v>67873951</v>
          </cell>
          <cell r="L35">
            <v>25891352</v>
          </cell>
          <cell r="M35">
            <v>100066186</v>
          </cell>
          <cell r="N35">
            <v>885200215</v>
          </cell>
        </row>
        <row r="45">
          <cell r="D45">
            <v>60472945</v>
          </cell>
          <cell r="E45">
            <v>2129078</v>
          </cell>
          <cell r="F45">
            <v>4327587</v>
          </cell>
          <cell r="G45">
            <v>5748888</v>
          </cell>
          <cell r="H45">
            <v>8002122</v>
          </cell>
          <cell r="I45">
            <v>38589259</v>
          </cell>
          <cell r="J45">
            <v>6996985</v>
          </cell>
          <cell r="K45">
            <v>8868657</v>
          </cell>
          <cell r="L45">
            <v>9481736</v>
          </cell>
          <cell r="M45">
            <v>11059406</v>
          </cell>
          <cell r="N45">
            <v>155676663</v>
          </cell>
        </row>
      </sheetData>
      <sheetData sheetId="5"/>
      <sheetData sheetId="6">
        <row r="32">
          <cell r="M32">
            <v>17179734</v>
          </cell>
          <cell r="O32">
            <v>263561684</v>
          </cell>
          <cell r="P32">
            <v>730095</v>
          </cell>
        </row>
        <row r="42">
          <cell r="M42">
            <v>1465394</v>
          </cell>
          <cell r="O42">
            <v>36291740</v>
          </cell>
          <cell r="P42">
            <v>0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62"/>
  <sheetViews>
    <sheetView tabSelected="1" topLeftCell="A11" zoomScaleNormal="100" workbookViewId="0">
      <selection activeCell="G39" sqref="G39"/>
    </sheetView>
  </sheetViews>
  <sheetFormatPr defaultColWidth="9.109375" defaultRowHeight="13.2" x14ac:dyDescent="0.25"/>
  <cols>
    <col min="1" max="1" width="14.5546875" style="1" customWidth="1"/>
    <col min="2" max="4" width="12.6640625" style="1" customWidth="1"/>
    <col min="5" max="5" width="13.33203125" style="1" bestFit="1" customWidth="1"/>
    <col min="6" max="6" width="14.33203125" style="1" bestFit="1" customWidth="1"/>
    <col min="7" max="7" width="12.6640625" style="1" customWidth="1"/>
    <col min="8" max="8" width="36.6640625" style="1" customWidth="1"/>
    <col min="9" max="16384" width="9.109375" style="1"/>
  </cols>
  <sheetData>
    <row r="2" spans="1:8" s="4" customFormat="1" ht="26.4" x14ac:dyDescent="0.55000000000000004">
      <c r="A2" s="130" t="s">
        <v>2</v>
      </c>
      <c r="B2" s="130"/>
      <c r="C2" s="130"/>
      <c r="D2" s="130"/>
      <c r="E2" s="130"/>
      <c r="F2" s="130"/>
      <c r="G2" s="130"/>
      <c r="H2" s="3"/>
    </row>
    <row r="3" spans="1:8" s="4" customFormat="1" ht="15.75" customHeight="1" x14ac:dyDescent="0.3">
      <c r="A3" s="131" t="s">
        <v>22</v>
      </c>
      <c r="B3" s="131"/>
      <c r="C3" s="131"/>
      <c r="D3" s="131"/>
      <c r="E3" s="131"/>
      <c r="F3" s="131"/>
      <c r="G3" s="131"/>
    </row>
    <row r="4" spans="1:8" s="4" customFormat="1" ht="41.4" x14ac:dyDescent="0.4">
      <c r="A4" s="132" t="s">
        <v>41</v>
      </c>
      <c r="B4" s="132"/>
      <c r="C4" s="132"/>
      <c r="D4" s="132"/>
      <c r="E4" s="132"/>
      <c r="F4" s="132"/>
      <c r="G4" s="132"/>
      <c r="H4" s="80" t="s">
        <v>23</v>
      </c>
    </row>
    <row r="5" spans="1:8" s="4" customFormat="1" ht="41.4" x14ac:dyDescent="0.4">
      <c r="A5" s="79"/>
      <c r="B5" s="79"/>
      <c r="C5" s="79"/>
      <c r="D5" s="79"/>
      <c r="E5" s="79"/>
      <c r="F5" s="79"/>
      <c r="G5" s="79"/>
      <c r="H5" s="80" t="s">
        <v>24</v>
      </c>
    </row>
    <row r="6" spans="1:8" s="4" customFormat="1" ht="40.950000000000003" customHeight="1" x14ac:dyDescent="0.3">
      <c r="A6" s="133" t="s">
        <v>25</v>
      </c>
      <c r="B6" s="133"/>
      <c r="C6" s="133"/>
      <c r="D6" s="133"/>
      <c r="E6" s="133"/>
      <c r="F6" s="133"/>
      <c r="G6" s="133"/>
    </row>
    <row r="7" spans="1:8" s="4" customFormat="1" ht="12" x14ac:dyDescent="0.25">
      <c r="A7" s="5"/>
      <c r="F7" s="5"/>
    </row>
    <row r="8" spans="1:8" s="4" customFormat="1" ht="17.399999999999999" x14ac:dyDescent="0.3">
      <c r="A8" s="6" t="s">
        <v>4</v>
      </c>
      <c r="F8" s="5"/>
    </row>
    <row r="9" spans="1:8" s="4" customFormat="1" ht="12" x14ac:dyDescent="0.25">
      <c r="A9" s="5"/>
      <c r="F9" s="5"/>
    </row>
    <row r="10" spans="1:8" s="4" customFormat="1" ht="12" x14ac:dyDescent="0.25">
      <c r="A10" s="5"/>
      <c r="F10" s="5"/>
    </row>
    <row r="11" spans="1:8" s="4" customFormat="1" ht="13.8" x14ac:dyDescent="0.25">
      <c r="A11" s="7" t="s">
        <v>5</v>
      </c>
      <c r="F11" s="5"/>
    </row>
    <row r="12" spans="1:8" s="4" customFormat="1" ht="12.6" thickBot="1" x14ac:dyDescent="0.3">
      <c r="A12" s="8"/>
    </row>
    <row r="13" spans="1:8" s="14" customFormat="1" ht="12.6" thickBot="1" x14ac:dyDescent="0.3">
      <c r="A13" s="9"/>
      <c r="B13" s="10" t="s">
        <v>6</v>
      </c>
      <c r="C13" s="11"/>
      <c r="D13" s="11"/>
      <c r="E13" s="11"/>
      <c r="F13" s="12"/>
      <c r="G13" s="13"/>
    </row>
    <row r="14" spans="1:8" s="14" customFormat="1" ht="12" x14ac:dyDescent="0.25">
      <c r="A14" s="58"/>
      <c r="B14" s="69" t="s">
        <v>7</v>
      </c>
      <c r="C14" s="70"/>
      <c r="D14" s="38"/>
      <c r="E14" s="70" t="s">
        <v>8</v>
      </c>
      <c r="F14" s="70"/>
      <c r="G14" s="46"/>
    </row>
    <row r="15" spans="1:8" s="14" customFormat="1" ht="12" x14ac:dyDescent="0.25">
      <c r="A15" s="77" t="s">
        <v>9</v>
      </c>
      <c r="B15" s="45" t="s">
        <v>10</v>
      </c>
      <c r="C15" s="17" t="s">
        <v>11</v>
      </c>
      <c r="D15" s="17" t="s">
        <v>12</v>
      </c>
      <c r="E15" s="17" t="s">
        <v>10</v>
      </c>
      <c r="F15" s="17" t="s">
        <v>11</v>
      </c>
      <c r="G15" s="47" t="s">
        <v>12</v>
      </c>
    </row>
    <row r="16" spans="1:8" s="14" customFormat="1" ht="12" x14ac:dyDescent="0.25">
      <c r="A16" s="61" t="s">
        <v>16</v>
      </c>
      <c r="B16" s="96">
        <f>+Master!B18</f>
        <v>1.0656397914309499</v>
      </c>
      <c r="C16" s="97">
        <f>+Master!C18</f>
        <v>2.5946650082944749</v>
      </c>
      <c r="D16" s="97">
        <f>+Master!D18</f>
        <v>0</v>
      </c>
      <c r="E16" s="98">
        <f t="shared" ref="E16:E25" si="0">+$B$26</f>
        <v>2.7432969684209403</v>
      </c>
      <c r="F16" s="97">
        <f t="shared" ref="F16:F25" si="1">+$C$26</f>
        <v>15.598786738222058</v>
      </c>
      <c r="G16" s="99">
        <f t="shared" ref="G16:G25" si="2">+$D$26</f>
        <v>0</v>
      </c>
      <c r="H16" s="18"/>
    </row>
    <row r="17" spans="1:8" s="14" customFormat="1" ht="12" x14ac:dyDescent="0.25">
      <c r="A17" s="71" t="s">
        <v>31</v>
      </c>
      <c r="B17" s="100">
        <f>+Master!B19</f>
        <v>3.7518103936565746E-2</v>
      </c>
      <c r="C17" s="101">
        <f>+Master!C19</f>
        <v>0.43551229287888599</v>
      </c>
      <c r="D17" s="101">
        <f>+Master!D19</f>
        <v>0</v>
      </c>
      <c r="E17" s="98">
        <f t="shared" si="0"/>
        <v>2.7432969684209403</v>
      </c>
      <c r="F17" s="97">
        <f t="shared" si="1"/>
        <v>15.598786738222058</v>
      </c>
      <c r="G17" s="99">
        <f t="shared" si="2"/>
        <v>0</v>
      </c>
      <c r="H17" s="19"/>
    </row>
    <row r="18" spans="1:8" s="14" customFormat="1" ht="12" x14ac:dyDescent="0.25">
      <c r="A18" s="61" t="s">
        <v>13</v>
      </c>
      <c r="B18" s="102">
        <f>+Master!B20</f>
        <v>7.6259704369934192E-2</v>
      </c>
      <c r="C18" s="103">
        <f>+Master!C20</f>
        <v>0.82526844946846334</v>
      </c>
      <c r="D18" s="103">
        <f>+Master!D20</f>
        <v>0</v>
      </c>
      <c r="E18" s="98">
        <f t="shared" si="0"/>
        <v>2.7432969684209403</v>
      </c>
      <c r="F18" s="97">
        <f t="shared" si="1"/>
        <v>15.598786738222058</v>
      </c>
      <c r="G18" s="99">
        <f t="shared" si="2"/>
        <v>0</v>
      </c>
    </row>
    <row r="19" spans="1:8" s="14" customFormat="1" ht="12" x14ac:dyDescent="0.25">
      <c r="A19" s="61" t="s">
        <v>15</v>
      </c>
      <c r="B19" s="102">
        <f>+Master!B21</f>
        <v>0.10130553108137681</v>
      </c>
      <c r="C19" s="103">
        <f>+Master!C21</f>
        <v>1.103759978079939</v>
      </c>
      <c r="D19" s="103">
        <f>+Master!D21</f>
        <v>0</v>
      </c>
      <c r="E19" s="98">
        <f t="shared" si="0"/>
        <v>2.7432969684209403</v>
      </c>
      <c r="F19" s="97">
        <f t="shared" si="1"/>
        <v>15.598786738222058</v>
      </c>
      <c r="G19" s="99">
        <f t="shared" si="2"/>
        <v>0</v>
      </c>
      <c r="H19" s="19"/>
    </row>
    <row r="20" spans="1:8" s="14" customFormat="1" ht="12" x14ac:dyDescent="0.25">
      <c r="A20" s="61" t="s">
        <v>29</v>
      </c>
      <c r="B20" s="102">
        <f>+Master!B22</f>
        <v>0.14101148239241559</v>
      </c>
      <c r="C20" s="103">
        <f>+Master!C22</f>
        <v>1.0728193903233658</v>
      </c>
      <c r="D20" s="103">
        <f>+Master!D22</f>
        <v>0</v>
      </c>
      <c r="E20" s="98">
        <f t="shared" si="0"/>
        <v>2.7432969684209403</v>
      </c>
      <c r="F20" s="97">
        <f t="shared" si="1"/>
        <v>15.598786738222058</v>
      </c>
      <c r="G20" s="99">
        <f t="shared" si="2"/>
        <v>0</v>
      </c>
      <c r="H20" s="19"/>
    </row>
    <row r="21" spans="1:8" s="14" customFormat="1" ht="12" x14ac:dyDescent="0.25">
      <c r="A21" s="67" t="s">
        <v>14</v>
      </c>
      <c r="B21" s="102">
        <f>+Master!B23</f>
        <v>0.68001070416257892</v>
      </c>
      <c r="C21" s="103">
        <f>+Master!C23</f>
        <v>4.9952219828227653</v>
      </c>
      <c r="D21" s="103">
        <f>+Master!D23</f>
        <v>0</v>
      </c>
      <c r="E21" s="98">
        <f t="shared" si="0"/>
        <v>2.7432969684209403</v>
      </c>
      <c r="F21" s="97">
        <f t="shared" si="1"/>
        <v>15.598786738222058</v>
      </c>
      <c r="G21" s="99">
        <f t="shared" si="2"/>
        <v>0</v>
      </c>
      <c r="H21" s="19"/>
    </row>
    <row r="22" spans="1:8" s="14" customFormat="1" ht="12" x14ac:dyDescent="0.25">
      <c r="A22" s="67" t="s">
        <v>32</v>
      </c>
      <c r="B22" s="102">
        <f>+Master!B24</f>
        <v>0.12329919827859359</v>
      </c>
      <c r="C22" s="103">
        <f>+Master!C24</f>
        <v>1.1558874383222941</v>
      </c>
      <c r="D22" s="103">
        <f>+Master!D24</f>
        <v>0</v>
      </c>
      <c r="E22" s="98">
        <f t="shared" si="0"/>
        <v>2.7432969684209403</v>
      </c>
      <c r="F22" s="97">
        <f t="shared" si="1"/>
        <v>15.598786738222058</v>
      </c>
      <c r="G22" s="99">
        <f t="shared" si="2"/>
        <v>0</v>
      </c>
      <c r="H22" s="19"/>
    </row>
    <row r="23" spans="1:8" s="14" customFormat="1" ht="12" x14ac:dyDescent="0.25">
      <c r="A23" s="67" t="s">
        <v>30</v>
      </c>
      <c r="B23" s="102">
        <f>+Master!B25</f>
        <v>0.15628135517052516</v>
      </c>
      <c r="C23" s="103">
        <f>+Master!C25</f>
        <v>1.1960585512618001</v>
      </c>
      <c r="D23" s="103">
        <f>+Master!D25</f>
        <v>0</v>
      </c>
      <c r="E23" s="98">
        <f t="shared" si="0"/>
        <v>2.7432969684209403</v>
      </c>
      <c r="F23" s="97">
        <f t="shared" si="1"/>
        <v>15.598786738222058</v>
      </c>
      <c r="G23" s="99">
        <f t="shared" si="2"/>
        <v>0</v>
      </c>
      <c r="H23" s="19"/>
    </row>
    <row r="24" spans="1:8" s="14" customFormat="1" ht="12" x14ac:dyDescent="0.25">
      <c r="A24" s="67" t="s">
        <v>38</v>
      </c>
      <c r="B24" s="102">
        <f>+Master!B26</f>
        <v>0.16708488686045189</v>
      </c>
      <c r="C24" s="103">
        <f>+Master!C26</f>
        <v>0.45625122019682202</v>
      </c>
      <c r="D24" s="103">
        <f>+Master!D26</f>
        <v>0</v>
      </c>
      <c r="E24" s="98">
        <f t="shared" si="0"/>
        <v>2.7432969684209403</v>
      </c>
      <c r="F24" s="97">
        <f t="shared" si="1"/>
        <v>15.598786738222058</v>
      </c>
      <c r="G24" s="99">
        <f t="shared" si="2"/>
        <v>0</v>
      </c>
      <c r="H24" s="19"/>
    </row>
    <row r="25" spans="1:8" s="14" customFormat="1" ht="12" x14ac:dyDescent="0.25">
      <c r="A25" s="67" t="s">
        <v>33</v>
      </c>
      <c r="B25" s="96">
        <f>+Master!B27</f>
        <v>0.19488621073754878</v>
      </c>
      <c r="C25" s="97">
        <f>+Master!C27</f>
        <v>1.7633424265732494</v>
      </c>
      <c r="D25" s="97">
        <f>+Master!D27</f>
        <v>0</v>
      </c>
      <c r="E25" s="98">
        <f t="shared" si="0"/>
        <v>2.7432969684209403</v>
      </c>
      <c r="F25" s="97">
        <f t="shared" si="1"/>
        <v>15.598786738222058</v>
      </c>
      <c r="G25" s="99">
        <f t="shared" si="2"/>
        <v>0</v>
      </c>
      <c r="H25" s="19"/>
    </row>
    <row r="26" spans="1:8" s="14" customFormat="1" ht="12.6" thickBot="1" x14ac:dyDescent="0.3">
      <c r="A26" s="68" t="s">
        <v>17</v>
      </c>
      <c r="B26" s="104">
        <f>+Master!B28</f>
        <v>2.7432969684209403</v>
      </c>
      <c r="C26" s="105">
        <f>+Master!C28</f>
        <v>15.598786738222058</v>
      </c>
      <c r="D26" s="105">
        <f>+Master!D28</f>
        <v>0</v>
      </c>
      <c r="E26" s="106"/>
      <c r="F26" s="105"/>
      <c r="G26" s="107"/>
      <c r="H26" s="19"/>
    </row>
    <row r="27" spans="1:8" s="14" customFormat="1" ht="12.6" thickBot="1" x14ac:dyDescent="0.3">
      <c r="A27" s="20"/>
      <c r="B27" s="108"/>
      <c r="C27" s="108"/>
      <c r="D27" s="108"/>
      <c r="E27" s="109"/>
      <c r="F27" s="108"/>
      <c r="G27" s="108"/>
      <c r="H27" s="19"/>
    </row>
    <row r="28" spans="1:8" s="14" customFormat="1" ht="12.6" thickBot="1" x14ac:dyDescent="0.3">
      <c r="A28" s="9"/>
      <c r="B28" s="10" t="s">
        <v>37</v>
      </c>
      <c r="C28" s="11"/>
      <c r="D28" s="11"/>
      <c r="E28" s="11"/>
      <c r="F28" s="12"/>
      <c r="G28" s="13"/>
      <c r="H28" s="19"/>
    </row>
    <row r="29" spans="1:8" s="14" customFormat="1" ht="12" x14ac:dyDescent="0.25">
      <c r="A29" s="58"/>
      <c r="B29" s="69" t="s">
        <v>7</v>
      </c>
      <c r="C29" s="70"/>
      <c r="D29" s="38"/>
      <c r="E29" s="70" t="s">
        <v>8</v>
      </c>
      <c r="F29" s="70"/>
      <c r="G29" s="46"/>
      <c r="H29" s="19"/>
    </row>
    <row r="30" spans="1:8" s="14" customFormat="1" ht="12" x14ac:dyDescent="0.25">
      <c r="A30" s="77" t="s">
        <v>36</v>
      </c>
      <c r="B30" s="45" t="s">
        <v>10</v>
      </c>
      <c r="C30" s="17" t="s">
        <v>11</v>
      </c>
      <c r="D30" s="17" t="s">
        <v>12</v>
      </c>
      <c r="E30" s="17" t="s">
        <v>10</v>
      </c>
      <c r="F30" s="17" t="s">
        <v>11</v>
      </c>
      <c r="G30" s="47" t="s">
        <v>12</v>
      </c>
      <c r="H30" s="19"/>
    </row>
    <row r="31" spans="1:8" s="14" customFormat="1" ht="12" x14ac:dyDescent="0.25">
      <c r="A31" s="60" t="s">
        <v>35</v>
      </c>
      <c r="B31" s="96">
        <f>Master!B33</f>
        <v>0.10130553108137681</v>
      </c>
      <c r="C31" s="97">
        <f>Master!C33</f>
        <v>1.103759978079939</v>
      </c>
      <c r="D31" s="97">
        <f>Master!D33</f>
        <v>0</v>
      </c>
      <c r="E31" s="98">
        <f>E16</f>
        <v>2.7432969684209403</v>
      </c>
      <c r="F31" s="98">
        <f>F16</f>
        <v>15.598786738222058</v>
      </c>
      <c r="G31" s="110">
        <f>G16</f>
        <v>0</v>
      </c>
      <c r="H31" s="19"/>
    </row>
    <row r="32" spans="1:8" s="14" customFormat="1" ht="12" x14ac:dyDescent="0.25">
      <c r="A32" s="61" t="s">
        <v>40</v>
      </c>
      <c r="B32" s="96">
        <f>Master!B34</f>
        <v>2.5822823024811599E-2</v>
      </c>
      <c r="C32" s="97">
        <f>Master!C34</f>
        <v>0.30273716877190615</v>
      </c>
      <c r="D32" s="97">
        <f>Master!D34</f>
        <v>0</v>
      </c>
      <c r="E32" s="97">
        <f>$E$18</f>
        <v>2.7432969684209403</v>
      </c>
      <c r="F32" s="97">
        <f>$F$18</f>
        <v>15.598786738222058</v>
      </c>
      <c r="G32" s="99">
        <f t="shared" ref="G32:G34" si="3">$G$18</f>
        <v>0</v>
      </c>
      <c r="H32" s="19"/>
    </row>
    <row r="33" spans="1:8" s="14" customFormat="1" ht="12" x14ac:dyDescent="0.25">
      <c r="A33" s="61" t="s">
        <v>39</v>
      </c>
      <c r="B33" s="96">
        <f>Master!B35</f>
        <v>0</v>
      </c>
      <c r="C33" s="97">
        <f>Master!C35</f>
        <v>1.2865559689953572E-2</v>
      </c>
      <c r="D33" s="97">
        <f>Master!D35</f>
        <v>0</v>
      </c>
      <c r="E33" s="97">
        <f>$E$18</f>
        <v>2.7432969684209403</v>
      </c>
      <c r="F33" s="97">
        <f>$F$18</f>
        <v>15.598786738222058</v>
      </c>
      <c r="G33" s="99">
        <f t="shared" si="3"/>
        <v>0</v>
      </c>
      <c r="H33" s="19"/>
    </row>
    <row r="34" spans="1:8" s="14" customFormat="1" ht="12.6" thickBot="1" x14ac:dyDescent="0.3">
      <c r="A34" s="62" t="s">
        <v>34</v>
      </c>
      <c r="B34" s="104">
        <f>Master!B36</f>
        <v>0.63952437316003485</v>
      </c>
      <c r="C34" s="105">
        <f>Master!C36</f>
        <v>4.6444210376549373</v>
      </c>
      <c r="D34" s="105">
        <f>Master!D36</f>
        <v>0</v>
      </c>
      <c r="E34" s="105">
        <f>$E$18</f>
        <v>2.7432969684209403</v>
      </c>
      <c r="F34" s="105">
        <f t="shared" ref="F34" si="4">$F$18</f>
        <v>15.598786738222058</v>
      </c>
      <c r="G34" s="107">
        <f t="shared" si="3"/>
        <v>0</v>
      </c>
      <c r="H34" s="19"/>
    </row>
    <row r="35" spans="1:8" s="22" customFormat="1" x14ac:dyDescent="0.25"/>
    <row r="36" spans="1:8" s="22" customFormat="1" x14ac:dyDescent="0.25"/>
    <row r="37" spans="1:8" s="2" customFormat="1" x14ac:dyDescent="0.25"/>
    <row r="38" spans="1:8" ht="13.8" thickBot="1" x14ac:dyDescent="0.3"/>
    <row r="39" spans="1:8" ht="15" thickTop="1" thickBot="1" x14ac:dyDescent="0.3">
      <c r="C39" s="23" t="s">
        <v>18</v>
      </c>
      <c r="F39" s="24" t="s">
        <v>19</v>
      </c>
      <c r="G39" s="95"/>
      <c r="H39" s="82" t="s">
        <v>26</v>
      </c>
    </row>
    <row r="40" spans="1:8" ht="15" thickTop="1" thickBot="1" x14ac:dyDescent="0.3">
      <c r="H40" s="83" t="s">
        <v>27</v>
      </c>
    </row>
    <row r="41" spans="1:8" s="14" customFormat="1" ht="14.4" thickBot="1" x14ac:dyDescent="0.3">
      <c r="A41" s="4"/>
      <c r="B41" s="26" t="s">
        <v>6</v>
      </c>
      <c r="C41" s="27"/>
      <c r="D41" s="27"/>
      <c r="E41" s="27"/>
      <c r="F41" s="28"/>
      <c r="G41" s="29"/>
      <c r="H41" s="83" t="s">
        <v>28</v>
      </c>
    </row>
    <row r="42" spans="1:8" s="14" customFormat="1" ht="12" x14ac:dyDescent="0.25">
      <c r="A42" s="63"/>
      <c r="B42" s="49" t="s">
        <v>20</v>
      </c>
      <c r="C42" s="30"/>
      <c r="D42" s="31"/>
      <c r="E42" s="30" t="s">
        <v>21</v>
      </c>
      <c r="F42" s="30"/>
      <c r="G42" s="50"/>
    </row>
    <row r="43" spans="1:8" s="14" customFormat="1" ht="12" x14ac:dyDescent="0.25">
      <c r="A43" s="64" t="s">
        <v>9</v>
      </c>
      <c r="B43" s="51" t="s">
        <v>10</v>
      </c>
      <c r="C43" s="32" t="s">
        <v>11</v>
      </c>
      <c r="D43" s="32" t="s">
        <v>12</v>
      </c>
      <c r="E43" s="32" t="s">
        <v>10</v>
      </c>
      <c r="F43" s="32" t="s">
        <v>11</v>
      </c>
      <c r="G43" s="52" t="s">
        <v>12</v>
      </c>
    </row>
    <row r="44" spans="1:8" s="14" customFormat="1" ht="12" x14ac:dyDescent="0.25">
      <c r="A44" s="61" t="s">
        <v>16</v>
      </c>
      <c r="B44" s="111">
        <f t="shared" ref="B44:G53" si="5">B16*$G$39</f>
        <v>0</v>
      </c>
      <c r="C44" s="111">
        <f t="shared" si="5"/>
        <v>0</v>
      </c>
      <c r="D44" s="111">
        <f t="shared" si="5"/>
        <v>0</v>
      </c>
      <c r="E44" s="112">
        <f t="shared" si="5"/>
        <v>0</v>
      </c>
      <c r="F44" s="112">
        <f t="shared" si="5"/>
        <v>0</v>
      </c>
      <c r="G44" s="113">
        <f t="shared" si="5"/>
        <v>0</v>
      </c>
      <c r="H44" s="18"/>
    </row>
    <row r="45" spans="1:8" s="14" customFormat="1" ht="12" x14ac:dyDescent="0.25">
      <c r="A45" s="61" t="s">
        <v>31</v>
      </c>
      <c r="B45" s="111">
        <f t="shared" si="5"/>
        <v>0</v>
      </c>
      <c r="C45" s="111">
        <f t="shared" si="5"/>
        <v>0</v>
      </c>
      <c r="D45" s="111">
        <f t="shared" si="5"/>
        <v>0</v>
      </c>
      <c r="E45" s="112">
        <f t="shared" si="5"/>
        <v>0</v>
      </c>
      <c r="F45" s="112">
        <f t="shared" si="5"/>
        <v>0</v>
      </c>
      <c r="G45" s="113">
        <f t="shared" si="5"/>
        <v>0</v>
      </c>
      <c r="H45" s="19"/>
    </row>
    <row r="46" spans="1:8" s="14" customFormat="1" ht="12" x14ac:dyDescent="0.25">
      <c r="A46" s="61" t="s">
        <v>13</v>
      </c>
      <c r="B46" s="111">
        <f t="shared" si="5"/>
        <v>0</v>
      </c>
      <c r="C46" s="111">
        <f t="shared" si="5"/>
        <v>0</v>
      </c>
      <c r="D46" s="111">
        <f t="shared" si="5"/>
        <v>0</v>
      </c>
      <c r="E46" s="112">
        <f t="shared" si="5"/>
        <v>0</v>
      </c>
      <c r="F46" s="112">
        <f t="shared" si="5"/>
        <v>0</v>
      </c>
      <c r="G46" s="113">
        <f t="shared" si="5"/>
        <v>0</v>
      </c>
    </row>
    <row r="47" spans="1:8" s="14" customFormat="1" ht="12" x14ac:dyDescent="0.25">
      <c r="A47" s="61" t="s">
        <v>15</v>
      </c>
      <c r="B47" s="111">
        <f t="shared" si="5"/>
        <v>0</v>
      </c>
      <c r="C47" s="111">
        <f t="shared" si="5"/>
        <v>0</v>
      </c>
      <c r="D47" s="111">
        <f t="shared" si="5"/>
        <v>0</v>
      </c>
      <c r="E47" s="112">
        <f t="shared" si="5"/>
        <v>0</v>
      </c>
      <c r="F47" s="112">
        <f t="shared" si="5"/>
        <v>0</v>
      </c>
      <c r="G47" s="113">
        <f t="shared" si="5"/>
        <v>0</v>
      </c>
      <c r="H47" s="19"/>
    </row>
    <row r="48" spans="1:8" s="14" customFormat="1" ht="12" x14ac:dyDescent="0.25">
      <c r="A48" s="61" t="s">
        <v>29</v>
      </c>
      <c r="B48" s="111">
        <f t="shared" si="5"/>
        <v>0</v>
      </c>
      <c r="C48" s="111">
        <f t="shared" si="5"/>
        <v>0</v>
      </c>
      <c r="D48" s="111">
        <f t="shared" si="5"/>
        <v>0</v>
      </c>
      <c r="E48" s="112">
        <f t="shared" si="5"/>
        <v>0</v>
      </c>
      <c r="F48" s="112">
        <f t="shared" si="5"/>
        <v>0</v>
      </c>
      <c r="G48" s="113">
        <f t="shared" si="5"/>
        <v>0</v>
      </c>
      <c r="H48" s="19"/>
    </row>
    <row r="49" spans="1:8" s="14" customFormat="1" ht="12" x14ac:dyDescent="0.25">
      <c r="A49" s="61" t="s">
        <v>14</v>
      </c>
      <c r="B49" s="111">
        <f t="shared" si="5"/>
        <v>0</v>
      </c>
      <c r="C49" s="111">
        <f t="shared" si="5"/>
        <v>0</v>
      </c>
      <c r="D49" s="111">
        <f t="shared" si="5"/>
        <v>0</v>
      </c>
      <c r="E49" s="112">
        <f t="shared" si="5"/>
        <v>0</v>
      </c>
      <c r="F49" s="112">
        <f t="shared" si="5"/>
        <v>0</v>
      </c>
      <c r="G49" s="113">
        <f t="shared" si="5"/>
        <v>0</v>
      </c>
      <c r="H49" s="19"/>
    </row>
    <row r="50" spans="1:8" s="22" customFormat="1" x14ac:dyDescent="0.25">
      <c r="A50" s="61" t="s">
        <v>32</v>
      </c>
      <c r="B50" s="111">
        <f t="shared" si="5"/>
        <v>0</v>
      </c>
      <c r="C50" s="111">
        <f t="shared" si="5"/>
        <v>0</v>
      </c>
      <c r="D50" s="111">
        <f t="shared" si="5"/>
        <v>0</v>
      </c>
      <c r="E50" s="112">
        <f t="shared" si="5"/>
        <v>0</v>
      </c>
      <c r="F50" s="112">
        <f t="shared" si="5"/>
        <v>0</v>
      </c>
      <c r="G50" s="113">
        <f t="shared" si="5"/>
        <v>0</v>
      </c>
    </row>
    <row r="51" spans="1:8" s="22" customFormat="1" x14ac:dyDescent="0.25">
      <c r="A51" s="61" t="s">
        <v>30</v>
      </c>
      <c r="B51" s="111">
        <f t="shared" si="5"/>
        <v>0</v>
      </c>
      <c r="C51" s="111">
        <f t="shared" si="5"/>
        <v>0</v>
      </c>
      <c r="D51" s="111">
        <f t="shared" si="5"/>
        <v>0</v>
      </c>
      <c r="E51" s="112">
        <f t="shared" si="5"/>
        <v>0</v>
      </c>
      <c r="F51" s="112">
        <f t="shared" si="5"/>
        <v>0</v>
      </c>
      <c r="G51" s="113">
        <f t="shared" si="5"/>
        <v>0</v>
      </c>
    </row>
    <row r="52" spans="1:8" s="22" customFormat="1" x14ac:dyDescent="0.25">
      <c r="A52" s="61" t="s">
        <v>38</v>
      </c>
      <c r="B52" s="111">
        <f t="shared" si="5"/>
        <v>0</v>
      </c>
      <c r="C52" s="111">
        <f t="shared" si="5"/>
        <v>0</v>
      </c>
      <c r="D52" s="111">
        <f t="shared" si="5"/>
        <v>0</v>
      </c>
      <c r="E52" s="112">
        <f t="shared" si="5"/>
        <v>0</v>
      </c>
      <c r="F52" s="112">
        <f t="shared" si="5"/>
        <v>0</v>
      </c>
      <c r="G52" s="113">
        <f t="shared" si="5"/>
        <v>0</v>
      </c>
    </row>
    <row r="53" spans="1:8" s="22" customFormat="1" x14ac:dyDescent="0.25">
      <c r="A53" s="61" t="s">
        <v>33</v>
      </c>
      <c r="B53" s="111">
        <f t="shared" si="5"/>
        <v>0</v>
      </c>
      <c r="C53" s="111">
        <f t="shared" si="5"/>
        <v>0</v>
      </c>
      <c r="D53" s="111">
        <f t="shared" si="5"/>
        <v>0</v>
      </c>
      <c r="E53" s="112">
        <f t="shared" si="5"/>
        <v>0</v>
      </c>
      <c r="F53" s="112">
        <f t="shared" si="5"/>
        <v>0</v>
      </c>
      <c r="G53" s="113">
        <f t="shared" si="5"/>
        <v>0</v>
      </c>
    </row>
    <row r="54" spans="1:8" ht="13.8" thickBot="1" x14ac:dyDescent="0.3">
      <c r="A54" s="65" t="s">
        <v>17</v>
      </c>
      <c r="B54" s="114">
        <f>SUM(B44:B53)</f>
        <v>0</v>
      </c>
      <c r="C54" s="115">
        <f>SUM(C44:C53)</f>
        <v>0</v>
      </c>
      <c r="D54" s="115">
        <f>SUM(D44:D53)</f>
        <v>0</v>
      </c>
      <c r="E54" s="115"/>
      <c r="F54" s="115"/>
      <c r="G54" s="116"/>
    </row>
    <row r="55" spans="1:8" ht="13.8" thickBot="1" x14ac:dyDescent="0.3"/>
    <row r="56" spans="1:8" ht="13.8" thickBot="1" x14ac:dyDescent="0.3">
      <c r="A56" s="9"/>
      <c r="B56" s="10" t="s">
        <v>37</v>
      </c>
      <c r="C56" s="11"/>
      <c r="D56" s="11"/>
      <c r="E56" s="11"/>
      <c r="F56" s="12"/>
      <c r="G56" s="13"/>
    </row>
    <row r="57" spans="1:8" x14ac:dyDescent="0.25">
      <c r="A57" s="58"/>
      <c r="B57" s="69" t="s">
        <v>7</v>
      </c>
      <c r="C57" s="70"/>
      <c r="D57" s="38"/>
      <c r="E57" s="70" t="s">
        <v>8</v>
      </c>
      <c r="F57" s="70"/>
      <c r="G57" s="46"/>
    </row>
    <row r="58" spans="1:8" x14ac:dyDescent="0.25">
      <c r="A58" s="59" t="s">
        <v>36</v>
      </c>
      <c r="B58" s="45" t="s">
        <v>10</v>
      </c>
      <c r="C58" s="17" t="s">
        <v>11</v>
      </c>
      <c r="D58" s="17" t="s">
        <v>12</v>
      </c>
      <c r="E58" s="17" t="s">
        <v>10</v>
      </c>
      <c r="F58" s="17" t="s">
        <v>11</v>
      </c>
      <c r="G58" s="47" t="s">
        <v>12</v>
      </c>
    </row>
    <row r="59" spans="1:8" x14ac:dyDescent="0.25">
      <c r="A59" s="60" t="s">
        <v>35</v>
      </c>
      <c r="B59" s="117">
        <f>B31*$G$39</f>
        <v>0</v>
      </c>
      <c r="C59" s="118">
        <f>C31*$G$39</f>
        <v>0</v>
      </c>
      <c r="D59" s="118">
        <v>0</v>
      </c>
      <c r="E59" s="119">
        <f>E44</f>
        <v>0</v>
      </c>
      <c r="F59" s="119">
        <f>F47</f>
        <v>0</v>
      </c>
      <c r="G59" s="120">
        <f>G47</f>
        <v>0</v>
      </c>
    </row>
    <row r="60" spans="1:8" x14ac:dyDescent="0.25">
      <c r="A60" s="61" t="s">
        <v>40</v>
      </c>
      <c r="B60" s="117">
        <f>B32*$G$39</f>
        <v>0</v>
      </c>
      <c r="C60" s="118">
        <f t="shared" ref="C60:C61" si="6">C32*$G$39</f>
        <v>0</v>
      </c>
      <c r="D60" s="118">
        <v>0</v>
      </c>
      <c r="E60" s="118">
        <f t="shared" ref="E60:E61" si="7">$E$59</f>
        <v>0</v>
      </c>
      <c r="F60" s="119">
        <f t="shared" ref="F60:G61" si="8">F50</f>
        <v>0</v>
      </c>
      <c r="G60" s="121">
        <f t="shared" si="8"/>
        <v>0</v>
      </c>
    </row>
    <row r="61" spans="1:8" x14ac:dyDescent="0.25">
      <c r="A61" s="61" t="s">
        <v>39</v>
      </c>
      <c r="B61" s="117">
        <f>B33*$G$39</f>
        <v>0</v>
      </c>
      <c r="C61" s="118">
        <f t="shared" si="6"/>
        <v>0</v>
      </c>
      <c r="D61" s="118">
        <v>0</v>
      </c>
      <c r="E61" s="118">
        <f t="shared" si="7"/>
        <v>0</v>
      </c>
      <c r="F61" s="119">
        <f t="shared" si="8"/>
        <v>0</v>
      </c>
      <c r="G61" s="121">
        <f t="shared" si="8"/>
        <v>0</v>
      </c>
    </row>
    <row r="62" spans="1:8" ht="13.8" thickBot="1" x14ac:dyDescent="0.3">
      <c r="A62" s="62" t="s">
        <v>34</v>
      </c>
      <c r="B62" s="122">
        <f>B34*$G$39</f>
        <v>0</v>
      </c>
      <c r="C62" s="123">
        <f>C34*$G$39</f>
        <v>0</v>
      </c>
      <c r="D62" s="123">
        <v>0</v>
      </c>
      <c r="E62" s="123">
        <f>$E$59</f>
        <v>0</v>
      </c>
      <c r="F62" s="124">
        <f>F49</f>
        <v>0</v>
      </c>
      <c r="G62" s="125">
        <f>G49</f>
        <v>0</v>
      </c>
    </row>
  </sheetData>
  <sheetProtection algorithmName="SHA-512" hashValue="/1do0AThOC60jDF6+w+PJ3XmiWeUhyAc7Mc+QeB2+HqJYx2veIjKIqT1fPK8FwjJ1EnToMvtE8CV6DzahElIaA==" saltValue="jSjVrMckSTrUtE59VMe3xA==" spinCount="100000" sheet="1" selectLockedCells="1"/>
  <mergeCells count="4">
    <mergeCell ref="A2:G2"/>
    <mergeCell ref="A3:G3"/>
    <mergeCell ref="A4:G4"/>
    <mergeCell ref="A6:G6"/>
  </mergeCells>
  <pageMargins left="0.7" right="0.7" top="0.75" bottom="0.75" header="0.3" footer="0.3"/>
  <pageSetup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64"/>
  <sheetViews>
    <sheetView zoomScaleNormal="100" workbookViewId="0">
      <selection activeCell="N47" sqref="N47"/>
    </sheetView>
  </sheetViews>
  <sheetFormatPr defaultColWidth="9.109375" defaultRowHeight="13.2" x14ac:dyDescent="0.25"/>
  <cols>
    <col min="1" max="1" width="19.6640625" style="1" customWidth="1"/>
    <col min="2" max="2" width="12.6640625" style="1" customWidth="1"/>
    <col min="3" max="3" width="13.5546875" style="1" customWidth="1"/>
    <col min="4" max="7" width="12.6640625" style="1" customWidth="1"/>
    <col min="8" max="8" width="14.44140625" style="1" customWidth="1"/>
    <col min="9" max="16384" width="9.109375" style="1"/>
  </cols>
  <sheetData>
    <row r="1" spans="1:13" ht="24.9" customHeight="1" x14ac:dyDescent="0.3">
      <c r="A1" s="134" t="s">
        <v>0</v>
      </c>
      <c r="B1" s="135"/>
      <c r="C1" s="135"/>
      <c r="D1" s="135"/>
      <c r="E1" s="135"/>
      <c r="F1" s="135"/>
      <c r="G1" s="136"/>
    </row>
    <row r="2" spans="1:13" ht="24.9" customHeight="1" x14ac:dyDescent="0.3">
      <c r="A2" s="40" t="s">
        <v>43</v>
      </c>
      <c r="B2" s="41"/>
      <c r="C2" s="42"/>
      <c r="D2" s="41"/>
      <c r="E2" s="42"/>
      <c r="F2" s="43" t="s">
        <v>1</v>
      </c>
      <c r="G2" s="126">
        <f>[1]FEDERAL!$G$9</f>
        <v>56748017</v>
      </c>
      <c r="I2" s="129"/>
      <c r="J2" s="129"/>
      <c r="K2" s="129"/>
      <c r="L2" s="129"/>
      <c r="M2" s="129"/>
    </row>
    <row r="3" spans="1:13" ht="12.75" customHeight="1" x14ac:dyDescent="0.25">
      <c r="A3" s="78"/>
      <c r="B3" s="78"/>
      <c r="C3" s="78"/>
      <c r="D3" s="78"/>
      <c r="E3" s="78"/>
      <c r="F3" s="78"/>
      <c r="G3" s="78"/>
    </row>
    <row r="5" spans="1:13" s="4" customFormat="1" ht="24.9" customHeight="1" x14ac:dyDescent="0.4">
      <c r="A5" s="130" t="s">
        <v>2</v>
      </c>
      <c r="B5" s="130"/>
      <c r="C5" s="130"/>
      <c r="D5" s="130"/>
      <c r="E5" s="130"/>
      <c r="F5" s="130"/>
      <c r="G5" s="130"/>
    </row>
    <row r="6" spans="1:13" s="4" customFormat="1" ht="12.75" customHeight="1" x14ac:dyDescent="0.25">
      <c r="A6" s="5"/>
      <c r="F6" s="5"/>
    </row>
    <row r="7" spans="1:13" s="4" customFormat="1" ht="24.9" customHeight="1" x14ac:dyDescent="0.4">
      <c r="A7" s="132" t="s">
        <v>42</v>
      </c>
      <c r="B7" s="132"/>
      <c r="C7" s="132"/>
      <c r="D7" s="132"/>
      <c r="E7" s="132"/>
      <c r="F7" s="132"/>
      <c r="G7" s="132"/>
    </row>
    <row r="8" spans="1:13" s="4" customFormat="1" ht="12.75" customHeight="1" x14ac:dyDescent="0.4">
      <c r="A8" s="79"/>
      <c r="B8" s="79"/>
      <c r="C8" s="79"/>
      <c r="D8" s="79"/>
      <c r="E8" s="79"/>
      <c r="F8" s="79"/>
      <c r="G8" s="79"/>
    </row>
    <row r="9" spans="1:13" s="4" customFormat="1" ht="34.200000000000003" customHeight="1" x14ac:dyDescent="0.3">
      <c r="A9" s="133" t="s">
        <v>3</v>
      </c>
      <c r="B9" s="133"/>
      <c r="C9" s="133"/>
      <c r="D9" s="133"/>
      <c r="E9" s="133"/>
      <c r="F9" s="133"/>
      <c r="G9" s="133"/>
    </row>
    <row r="10" spans="1:13" s="4" customFormat="1" ht="12.75" customHeight="1" x14ac:dyDescent="0.25">
      <c r="A10" s="5"/>
      <c r="F10" s="5"/>
    </row>
    <row r="11" spans="1:13" s="4" customFormat="1" ht="20.100000000000001" customHeight="1" x14ac:dyDescent="0.3">
      <c r="A11" s="6" t="s">
        <v>4</v>
      </c>
      <c r="F11" s="5"/>
    </row>
    <row r="12" spans="1:13" s="4" customFormat="1" ht="12.75" customHeight="1" x14ac:dyDescent="0.25">
      <c r="A12" s="5"/>
      <c r="F12" s="5"/>
    </row>
    <row r="13" spans="1:13" s="4" customFormat="1" ht="12.75" customHeight="1" x14ac:dyDescent="0.25">
      <c r="A13" s="7" t="s">
        <v>5</v>
      </c>
      <c r="F13" s="5"/>
    </row>
    <row r="14" spans="1:13" s="4" customFormat="1" ht="12.75" customHeight="1" thickBot="1" x14ac:dyDescent="0.3">
      <c r="A14" s="8"/>
    </row>
    <row r="15" spans="1:13" s="14" customFormat="1" ht="15" customHeight="1" thickBot="1" x14ac:dyDescent="0.3">
      <c r="A15" s="9"/>
      <c r="B15" s="10" t="s">
        <v>6</v>
      </c>
      <c r="C15" s="11"/>
      <c r="D15" s="11"/>
      <c r="E15" s="11"/>
      <c r="F15" s="12"/>
      <c r="G15" s="13"/>
    </row>
    <row r="16" spans="1:13" s="14" customFormat="1" ht="15" customHeight="1" x14ac:dyDescent="0.25">
      <c r="A16" s="58"/>
      <c r="B16" s="44" t="s">
        <v>7</v>
      </c>
      <c r="C16" s="15"/>
      <c r="D16" s="16"/>
      <c r="E16" s="15" t="s">
        <v>8</v>
      </c>
      <c r="F16" s="15"/>
      <c r="G16" s="46"/>
    </row>
    <row r="17" spans="1:10" s="14" customFormat="1" ht="15" customHeight="1" x14ac:dyDescent="0.25">
      <c r="A17" s="66" t="s">
        <v>9</v>
      </c>
      <c r="B17" s="45" t="s">
        <v>10</v>
      </c>
      <c r="C17" s="127" t="s">
        <v>11</v>
      </c>
      <c r="D17" s="17" t="s">
        <v>12</v>
      </c>
      <c r="E17" s="17" t="s">
        <v>10</v>
      </c>
      <c r="F17" s="17" t="s">
        <v>11</v>
      </c>
      <c r="G17" s="47" t="s">
        <v>12</v>
      </c>
    </row>
    <row r="18" spans="1:10" s="14" customFormat="1" ht="15" customHeight="1" x14ac:dyDescent="0.25">
      <c r="A18" s="61" t="s">
        <v>16</v>
      </c>
      <c r="B18" s="72">
        <f>[2]CFLP!$D$45/$G$2</f>
        <v>1.0656397914309499</v>
      </c>
      <c r="C18" s="36">
        <f>[2]CFLP!$D$35/$G$2</f>
        <v>2.5946650082944749</v>
      </c>
      <c r="D18" s="128">
        <v>0</v>
      </c>
      <c r="E18" s="37">
        <f>[2]CFLP!$N$45/$G$2</f>
        <v>2.7432969684209407</v>
      </c>
      <c r="F18" s="37">
        <f>[2]CFLP!$N$35/$G$2</f>
        <v>15.59878673822206</v>
      </c>
      <c r="G18" s="73">
        <v>0</v>
      </c>
      <c r="I18" s="1"/>
      <c r="J18" s="1"/>
    </row>
    <row r="19" spans="1:10" s="14" customFormat="1" ht="15" customHeight="1" x14ac:dyDescent="0.25">
      <c r="A19" s="61" t="s">
        <v>31</v>
      </c>
      <c r="B19" s="72">
        <f>[2]CFLP!$E$45/$G$2</f>
        <v>3.7518103936565746E-2</v>
      </c>
      <c r="C19" s="36">
        <f>[2]CFLP!$E$35/$G$2</f>
        <v>0.43551229287888599</v>
      </c>
      <c r="D19" s="128">
        <v>0</v>
      </c>
      <c r="E19" s="36">
        <f t="shared" ref="E19:E25" si="0">$E$18</f>
        <v>2.7432969684209407</v>
      </c>
      <c r="F19" s="36">
        <f>$F$18</f>
        <v>15.59878673822206</v>
      </c>
      <c r="G19" s="73">
        <f t="shared" ref="G19:G27" si="1">$G$18</f>
        <v>0</v>
      </c>
    </row>
    <row r="20" spans="1:10" s="14" customFormat="1" ht="12.75" customHeight="1" x14ac:dyDescent="0.25">
      <c r="A20" s="61" t="s">
        <v>13</v>
      </c>
      <c r="B20" s="72">
        <f>[2]CFLP!$F$45/$G$2</f>
        <v>7.6259704369934192E-2</v>
      </c>
      <c r="C20" s="36">
        <f>[2]CFLP!$F$35/$G$2</f>
        <v>0.82526844946846334</v>
      </c>
      <c r="D20" s="128">
        <v>0</v>
      </c>
      <c r="E20" s="36">
        <f t="shared" si="0"/>
        <v>2.7432969684209407</v>
      </c>
      <c r="F20" s="36">
        <f t="shared" ref="F20:F27" si="2">$F$18</f>
        <v>15.59878673822206</v>
      </c>
      <c r="G20" s="73">
        <f t="shared" si="1"/>
        <v>0</v>
      </c>
    </row>
    <row r="21" spans="1:10" s="14" customFormat="1" ht="12.75" customHeight="1" x14ac:dyDescent="0.25">
      <c r="A21" s="61" t="s">
        <v>15</v>
      </c>
      <c r="B21" s="72">
        <f>[2]CFLP!$G$45/$G$2</f>
        <v>0.10130553108137681</v>
      </c>
      <c r="C21" s="36">
        <f>[2]CFLP!$G$35/$G$2</f>
        <v>1.103759978079939</v>
      </c>
      <c r="D21" s="128">
        <v>0</v>
      </c>
      <c r="E21" s="36">
        <f t="shared" si="0"/>
        <v>2.7432969684209407</v>
      </c>
      <c r="F21" s="36">
        <f t="shared" si="2"/>
        <v>15.59878673822206</v>
      </c>
      <c r="G21" s="73">
        <f t="shared" si="1"/>
        <v>0</v>
      </c>
    </row>
    <row r="22" spans="1:10" s="14" customFormat="1" ht="12.75" customHeight="1" x14ac:dyDescent="0.25">
      <c r="A22" s="61" t="s">
        <v>29</v>
      </c>
      <c r="B22" s="72">
        <f>[2]CFLP!$H$45/$G$2</f>
        <v>0.14101148239241559</v>
      </c>
      <c r="C22" s="36">
        <f>[2]CFLP!$H$35/$G$2</f>
        <v>1.0728193903233658</v>
      </c>
      <c r="D22" s="128">
        <v>0</v>
      </c>
      <c r="E22" s="36">
        <f t="shared" si="0"/>
        <v>2.7432969684209407</v>
      </c>
      <c r="F22" s="36">
        <f t="shared" si="2"/>
        <v>15.59878673822206</v>
      </c>
      <c r="G22" s="73">
        <f t="shared" si="1"/>
        <v>0</v>
      </c>
    </row>
    <row r="23" spans="1:10" s="14" customFormat="1" ht="12.75" customHeight="1" x14ac:dyDescent="0.25">
      <c r="A23" s="67" t="s">
        <v>14</v>
      </c>
      <c r="B23" s="72">
        <f>[2]CFLP!$I$45/$G$2</f>
        <v>0.68001070416257892</v>
      </c>
      <c r="C23" s="36">
        <f>[2]CFLP!$I$35/$G$2</f>
        <v>4.9952219828227653</v>
      </c>
      <c r="D23" s="128">
        <v>0</v>
      </c>
      <c r="E23" s="36">
        <f t="shared" si="0"/>
        <v>2.7432969684209407</v>
      </c>
      <c r="F23" s="36">
        <f t="shared" si="2"/>
        <v>15.59878673822206</v>
      </c>
      <c r="G23" s="73">
        <f t="shared" si="1"/>
        <v>0</v>
      </c>
    </row>
    <row r="24" spans="1:10" s="14" customFormat="1" ht="12.75" customHeight="1" x14ac:dyDescent="0.25">
      <c r="A24" s="67" t="s">
        <v>32</v>
      </c>
      <c r="B24" s="72">
        <f>[2]CFLP!$J$45/$G$2</f>
        <v>0.12329919827859359</v>
      </c>
      <c r="C24" s="36">
        <f>[2]CFLP!$J$35/$G$2</f>
        <v>1.1558874383222941</v>
      </c>
      <c r="D24" s="128">
        <v>0</v>
      </c>
      <c r="E24" s="36">
        <f t="shared" si="0"/>
        <v>2.7432969684209407</v>
      </c>
      <c r="F24" s="36">
        <f t="shared" si="2"/>
        <v>15.59878673822206</v>
      </c>
      <c r="G24" s="73">
        <f t="shared" si="1"/>
        <v>0</v>
      </c>
    </row>
    <row r="25" spans="1:10" s="14" customFormat="1" ht="12.75" customHeight="1" x14ac:dyDescent="0.25">
      <c r="A25" s="67" t="s">
        <v>30</v>
      </c>
      <c r="B25" s="72">
        <f>[2]CFLP!$K$45/$G$2</f>
        <v>0.15628135517052516</v>
      </c>
      <c r="C25" s="36">
        <f>[2]CFLP!$K$35/$G$2</f>
        <v>1.1960585512618001</v>
      </c>
      <c r="D25" s="128">
        <v>0</v>
      </c>
      <c r="E25" s="36">
        <f t="shared" si="0"/>
        <v>2.7432969684209407</v>
      </c>
      <c r="F25" s="36">
        <f t="shared" si="2"/>
        <v>15.59878673822206</v>
      </c>
      <c r="G25" s="73">
        <f t="shared" si="1"/>
        <v>0</v>
      </c>
    </row>
    <row r="26" spans="1:10" s="14" customFormat="1" ht="12.75" customHeight="1" x14ac:dyDescent="0.25">
      <c r="A26" s="67" t="s">
        <v>38</v>
      </c>
      <c r="B26" s="72">
        <f>[2]CFLP!$L$45/$G$2</f>
        <v>0.16708488686045189</v>
      </c>
      <c r="C26" s="36">
        <f>[2]CFLP!$L$35/$G$2</f>
        <v>0.45625122019682202</v>
      </c>
      <c r="D26" s="128">
        <v>0</v>
      </c>
      <c r="E26" s="36">
        <f t="shared" ref="E26:E27" si="3">$E$18</f>
        <v>2.7432969684209407</v>
      </c>
      <c r="F26" s="36">
        <f t="shared" si="2"/>
        <v>15.59878673822206</v>
      </c>
      <c r="G26" s="73">
        <f t="shared" si="1"/>
        <v>0</v>
      </c>
    </row>
    <row r="27" spans="1:10" s="14" customFormat="1" ht="12.75" customHeight="1" x14ac:dyDescent="0.25">
      <c r="A27" s="67" t="s">
        <v>33</v>
      </c>
      <c r="B27" s="72">
        <f>[2]CFLP!$M$45/$G$2</f>
        <v>0.19488621073754878</v>
      </c>
      <c r="C27" s="36">
        <f>[2]CFLP!$M$35/$G$2</f>
        <v>1.7633424265732494</v>
      </c>
      <c r="D27" s="128">
        <v>0</v>
      </c>
      <c r="E27" s="36">
        <f t="shared" si="3"/>
        <v>2.7432969684209407</v>
      </c>
      <c r="F27" s="36">
        <f t="shared" si="2"/>
        <v>15.59878673822206</v>
      </c>
      <c r="G27" s="73">
        <f t="shared" si="1"/>
        <v>0</v>
      </c>
    </row>
    <row r="28" spans="1:10" s="14" customFormat="1" ht="12.75" customHeight="1" thickBot="1" x14ac:dyDescent="0.3">
      <c r="A28" s="68" t="s">
        <v>17</v>
      </c>
      <c r="B28" s="92">
        <f>SUM(B18:B27)</f>
        <v>2.7432969684209403</v>
      </c>
      <c r="C28" s="93">
        <f>SUM(C18:C27)</f>
        <v>15.598786738222058</v>
      </c>
      <c r="D28" s="93">
        <f>SUM(D18:D27)</f>
        <v>0</v>
      </c>
      <c r="E28" s="93"/>
      <c r="F28" s="93"/>
      <c r="G28" s="94"/>
    </row>
    <row r="29" spans="1:10" s="14" customFormat="1" ht="12.75" customHeight="1" thickBot="1" x14ac:dyDescent="0.3">
      <c r="A29" s="20"/>
      <c r="B29" s="39"/>
      <c r="C29" s="39"/>
      <c r="D29" s="39"/>
      <c r="E29" s="39"/>
      <c r="F29" s="39"/>
      <c r="G29" s="39"/>
    </row>
    <row r="30" spans="1:10" s="14" customFormat="1" ht="12.75" customHeight="1" thickBot="1" x14ac:dyDescent="0.3">
      <c r="B30" s="10" t="s">
        <v>37</v>
      </c>
      <c r="C30" s="11"/>
      <c r="D30" s="11"/>
      <c r="E30" s="11"/>
      <c r="F30" s="12"/>
      <c r="G30" s="13"/>
    </row>
    <row r="31" spans="1:10" s="14" customFormat="1" ht="12.75" customHeight="1" x14ac:dyDescent="0.25">
      <c r="A31" s="58"/>
      <c r="B31" s="48" t="s">
        <v>7</v>
      </c>
      <c r="C31" s="15"/>
      <c r="D31" s="16"/>
      <c r="E31" s="15" t="s">
        <v>8</v>
      </c>
      <c r="F31" s="15"/>
      <c r="G31" s="46"/>
    </row>
    <row r="32" spans="1:10" s="14" customFormat="1" ht="12.75" customHeight="1" x14ac:dyDescent="0.25">
      <c r="A32" s="59" t="s">
        <v>36</v>
      </c>
      <c r="B32" s="45" t="s">
        <v>10</v>
      </c>
      <c r="C32" s="17" t="s">
        <v>11</v>
      </c>
      <c r="D32" s="17" t="s">
        <v>12</v>
      </c>
      <c r="E32" s="17" t="s">
        <v>10</v>
      </c>
      <c r="F32" s="17" t="s">
        <v>11</v>
      </c>
      <c r="G32" s="47" t="s">
        <v>12</v>
      </c>
    </row>
    <row r="33" spans="1:7" s="14" customFormat="1" ht="12.75" customHeight="1" x14ac:dyDescent="0.25">
      <c r="A33" s="60" t="s">
        <v>35</v>
      </c>
      <c r="B33" s="72">
        <f>B21</f>
        <v>0.10130553108137681</v>
      </c>
      <c r="C33" s="36">
        <f>C21</f>
        <v>1.103759978079939</v>
      </c>
      <c r="D33" s="36">
        <f>D21</f>
        <v>0</v>
      </c>
      <c r="E33" s="37">
        <f>E18</f>
        <v>2.7432969684209407</v>
      </c>
      <c r="F33" s="37">
        <f>F18</f>
        <v>15.59878673822206</v>
      </c>
      <c r="G33" s="81">
        <f>G18</f>
        <v>0</v>
      </c>
    </row>
    <row r="34" spans="1:7" s="14" customFormat="1" ht="12.75" customHeight="1" x14ac:dyDescent="0.25">
      <c r="A34" s="61" t="s">
        <v>40</v>
      </c>
      <c r="B34" s="72">
        <f>'[2]CFLP Cities'!$M$42/$G$2</f>
        <v>2.5822823024811599E-2</v>
      </c>
      <c r="C34" s="72">
        <f>'[2]CFLP Cities'!$M$32/$G$2</f>
        <v>0.30273716877190615</v>
      </c>
      <c r="D34" s="36">
        <v>0</v>
      </c>
      <c r="E34" s="36">
        <f>$E$18</f>
        <v>2.7432969684209407</v>
      </c>
      <c r="F34" s="36">
        <f>$F$18</f>
        <v>15.59878673822206</v>
      </c>
      <c r="G34" s="73">
        <f t="shared" ref="G34:G36" si="4">$G$18</f>
        <v>0</v>
      </c>
    </row>
    <row r="35" spans="1:7" s="14" customFormat="1" ht="12.75" customHeight="1" x14ac:dyDescent="0.25">
      <c r="A35" s="61" t="s">
        <v>39</v>
      </c>
      <c r="B35" s="72">
        <f>'[2]CFLP Cities'!$P$42/$G$2</f>
        <v>0</v>
      </c>
      <c r="C35" s="72">
        <f>'[2]CFLP Cities'!$P$32/$G$2</f>
        <v>1.2865559689953572E-2</v>
      </c>
      <c r="D35" s="36">
        <v>0</v>
      </c>
      <c r="E35" s="36">
        <f>$E$18</f>
        <v>2.7432969684209407</v>
      </c>
      <c r="F35" s="36">
        <f>$F$18</f>
        <v>15.59878673822206</v>
      </c>
      <c r="G35" s="73">
        <f t="shared" si="4"/>
        <v>0</v>
      </c>
    </row>
    <row r="36" spans="1:7" s="14" customFormat="1" ht="12.75" customHeight="1" thickBot="1" x14ac:dyDescent="0.3">
      <c r="A36" s="62" t="s">
        <v>34</v>
      </c>
      <c r="B36" s="74">
        <f>'[2]CFLP Cities'!$O$42/$G$2</f>
        <v>0.63952437316003485</v>
      </c>
      <c r="C36" s="74">
        <f>'[2]CFLP Cities'!$O$32/$G$2</f>
        <v>4.6444210376549373</v>
      </c>
      <c r="D36" s="75">
        <v>0</v>
      </c>
      <c r="E36" s="75">
        <f>$E$18</f>
        <v>2.7432969684209407</v>
      </c>
      <c r="F36" s="75">
        <f t="shared" ref="F36" si="5">$F$18</f>
        <v>15.59878673822206</v>
      </c>
      <c r="G36" s="76">
        <f t="shared" si="4"/>
        <v>0</v>
      </c>
    </row>
    <row r="37" spans="1:7" s="14" customFormat="1" ht="12.75" customHeight="1" x14ac:dyDescent="0.25">
      <c r="A37" s="20"/>
      <c r="B37" s="21"/>
      <c r="C37" s="21"/>
      <c r="D37" s="21"/>
      <c r="E37" s="21"/>
      <c r="F37" s="21"/>
      <c r="G37" s="21"/>
    </row>
    <row r="38" spans="1:7" ht="12.75" customHeight="1" x14ac:dyDescent="0.25">
      <c r="A38" s="78"/>
      <c r="B38" s="78"/>
      <c r="C38" s="78"/>
      <c r="D38" s="78"/>
      <c r="E38" s="78"/>
      <c r="F38" s="78"/>
      <c r="G38" s="78"/>
    </row>
    <row r="39" spans="1:7" ht="12.75" customHeight="1" thickBot="1" x14ac:dyDescent="0.3"/>
    <row r="40" spans="1:7" ht="12.75" customHeight="1" thickTop="1" thickBot="1" x14ac:dyDescent="0.3">
      <c r="C40" s="23" t="s">
        <v>18</v>
      </c>
      <c r="F40" s="24" t="s">
        <v>19</v>
      </c>
      <c r="G40" s="25">
        <v>0</v>
      </c>
    </row>
    <row r="41" spans="1:7" ht="12.75" customHeight="1" thickTop="1" thickBot="1" x14ac:dyDescent="0.3"/>
    <row r="42" spans="1:7" s="4" customFormat="1" ht="12.75" customHeight="1" thickBot="1" x14ac:dyDescent="0.3">
      <c r="B42" s="26" t="s">
        <v>6</v>
      </c>
      <c r="C42" s="27"/>
      <c r="D42" s="27"/>
      <c r="E42" s="27"/>
      <c r="F42" s="28"/>
      <c r="G42" s="29"/>
    </row>
    <row r="43" spans="1:7" s="4" customFormat="1" ht="12.75" customHeight="1" x14ac:dyDescent="0.25">
      <c r="A43" s="63"/>
      <c r="B43" s="49" t="s">
        <v>20</v>
      </c>
      <c r="C43" s="30"/>
      <c r="D43" s="31"/>
      <c r="E43" s="30" t="s">
        <v>21</v>
      </c>
      <c r="F43" s="30"/>
      <c r="G43" s="50"/>
    </row>
    <row r="44" spans="1:7" s="4" customFormat="1" ht="12.75" customHeight="1" x14ac:dyDescent="0.25">
      <c r="A44" s="64" t="s">
        <v>9</v>
      </c>
      <c r="B44" s="51" t="s">
        <v>10</v>
      </c>
      <c r="C44" s="32" t="s">
        <v>11</v>
      </c>
      <c r="D44" s="32" t="s">
        <v>12</v>
      </c>
      <c r="E44" s="32" t="s">
        <v>10</v>
      </c>
      <c r="F44" s="32" t="s">
        <v>11</v>
      </c>
      <c r="G44" s="52" t="s">
        <v>12</v>
      </c>
    </row>
    <row r="45" spans="1:7" s="4" customFormat="1" ht="12.75" customHeight="1" x14ac:dyDescent="0.25">
      <c r="A45" s="61" t="s">
        <v>16</v>
      </c>
      <c r="B45" s="53">
        <f t="shared" ref="B45:G50" si="6">B18*$G$40</f>
        <v>0</v>
      </c>
      <c r="C45" s="35">
        <f t="shared" si="6"/>
        <v>0</v>
      </c>
      <c r="D45" s="35">
        <f t="shared" si="6"/>
        <v>0</v>
      </c>
      <c r="E45" s="35">
        <f t="shared" si="6"/>
        <v>0</v>
      </c>
      <c r="F45" s="35">
        <f t="shared" si="6"/>
        <v>0</v>
      </c>
      <c r="G45" s="54">
        <f t="shared" si="6"/>
        <v>0</v>
      </c>
    </row>
    <row r="46" spans="1:7" s="4" customFormat="1" ht="12.75" customHeight="1" x14ac:dyDescent="0.25">
      <c r="A46" s="61" t="s">
        <v>31</v>
      </c>
      <c r="B46" s="53">
        <f t="shared" si="6"/>
        <v>0</v>
      </c>
      <c r="C46" s="35">
        <f t="shared" si="6"/>
        <v>0</v>
      </c>
      <c r="D46" s="35">
        <f t="shared" si="6"/>
        <v>0</v>
      </c>
      <c r="E46" s="35">
        <f t="shared" si="6"/>
        <v>0</v>
      </c>
      <c r="F46" s="35">
        <f t="shared" si="6"/>
        <v>0</v>
      </c>
      <c r="G46" s="54">
        <f t="shared" si="6"/>
        <v>0</v>
      </c>
    </row>
    <row r="47" spans="1:7" s="4" customFormat="1" ht="12.75" customHeight="1" x14ac:dyDescent="0.25">
      <c r="A47" s="61" t="s">
        <v>13</v>
      </c>
      <c r="B47" s="53">
        <f t="shared" si="6"/>
        <v>0</v>
      </c>
      <c r="C47" s="35">
        <f t="shared" si="6"/>
        <v>0</v>
      </c>
      <c r="D47" s="35">
        <f t="shared" si="6"/>
        <v>0</v>
      </c>
      <c r="E47" s="35">
        <f t="shared" si="6"/>
        <v>0</v>
      </c>
      <c r="F47" s="35">
        <f t="shared" si="6"/>
        <v>0</v>
      </c>
      <c r="G47" s="54">
        <f t="shared" si="6"/>
        <v>0</v>
      </c>
    </row>
    <row r="48" spans="1:7" s="4" customFormat="1" ht="12.75" customHeight="1" x14ac:dyDescent="0.25">
      <c r="A48" s="61" t="s">
        <v>15</v>
      </c>
      <c r="B48" s="53">
        <f t="shared" si="6"/>
        <v>0</v>
      </c>
      <c r="C48" s="35">
        <f t="shared" si="6"/>
        <v>0</v>
      </c>
      <c r="D48" s="35">
        <f t="shared" si="6"/>
        <v>0</v>
      </c>
      <c r="E48" s="35">
        <f t="shared" si="6"/>
        <v>0</v>
      </c>
      <c r="F48" s="35">
        <f t="shared" si="6"/>
        <v>0</v>
      </c>
      <c r="G48" s="54">
        <f t="shared" si="6"/>
        <v>0</v>
      </c>
    </row>
    <row r="49" spans="1:7" s="4" customFormat="1" ht="12.75" customHeight="1" x14ac:dyDescent="0.25">
      <c r="A49" s="61" t="s">
        <v>29</v>
      </c>
      <c r="B49" s="53">
        <f t="shared" si="6"/>
        <v>0</v>
      </c>
      <c r="C49" s="35">
        <f t="shared" si="6"/>
        <v>0</v>
      </c>
      <c r="D49" s="35">
        <f t="shared" si="6"/>
        <v>0</v>
      </c>
      <c r="E49" s="35">
        <f t="shared" si="6"/>
        <v>0</v>
      </c>
      <c r="F49" s="35">
        <f t="shared" si="6"/>
        <v>0</v>
      </c>
      <c r="G49" s="54">
        <f t="shared" si="6"/>
        <v>0</v>
      </c>
    </row>
    <row r="50" spans="1:7" s="4" customFormat="1" ht="12.75" customHeight="1" x14ac:dyDescent="0.25">
      <c r="A50" s="61" t="s">
        <v>14</v>
      </c>
      <c r="B50" s="53">
        <f t="shared" si="6"/>
        <v>0</v>
      </c>
      <c r="C50" s="35">
        <f t="shared" si="6"/>
        <v>0</v>
      </c>
      <c r="D50" s="35">
        <f t="shared" si="6"/>
        <v>0</v>
      </c>
      <c r="E50" s="35">
        <f t="shared" si="6"/>
        <v>0</v>
      </c>
      <c r="F50" s="35">
        <f t="shared" si="6"/>
        <v>0</v>
      </c>
      <c r="G50" s="54">
        <f t="shared" si="6"/>
        <v>0</v>
      </c>
    </row>
    <row r="51" spans="1:7" s="4" customFormat="1" ht="12.75" customHeight="1" x14ac:dyDescent="0.25">
      <c r="A51" s="61" t="s">
        <v>32</v>
      </c>
      <c r="B51" s="53">
        <f>B24*$G$40</f>
        <v>0</v>
      </c>
      <c r="C51" s="35">
        <f t="shared" ref="C51:G53" si="7">C24*$G$40</f>
        <v>0</v>
      </c>
      <c r="D51" s="35">
        <f>D24*$G$40</f>
        <v>0</v>
      </c>
      <c r="E51" s="35">
        <f>E24*$G$40</f>
        <v>0</v>
      </c>
      <c r="F51" s="35">
        <f>F24*$G$40</f>
        <v>0</v>
      </c>
      <c r="G51" s="54">
        <f>G24*$G$40</f>
        <v>0</v>
      </c>
    </row>
    <row r="52" spans="1:7" s="4" customFormat="1" ht="12.75" customHeight="1" x14ac:dyDescent="0.25">
      <c r="A52" s="61" t="s">
        <v>30</v>
      </c>
      <c r="B52" s="53">
        <f t="shared" ref="B52:B54" si="8">B25*$G$40</f>
        <v>0</v>
      </c>
      <c r="C52" s="35">
        <f t="shared" si="7"/>
        <v>0</v>
      </c>
      <c r="D52" s="35">
        <f t="shared" si="7"/>
        <v>0</v>
      </c>
      <c r="E52" s="35">
        <f t="shared" si="7"/>
        <v>0</v>
      </c>
      <c r="F52" s="35">
        <f t="shared" si="7"/>
        <v>0</v>
      </c>
      <c r="G52" s="54">
        <f t="shared" si="7"/>
        <v>0</v>
      </c>
    </row>
    <row r="53" spans="1:7" s="4" customFormat="1" ht="12.75" customHeight="1" x14ac:dyDescent="0.25">
      <c r="A53" s="61" t="s">
        <v>38</v>
      </c>
      <c r="B53" s="53">
        <f t="shared" si="8"/>
        <v>0</v>
      </c>
      <c r="C53" s="35">
        <f t="shared" si="7"/>
        <v>0</v>
      </c>
      <c r="D53" s="35">
        <f t="shared" si="7"/>
        <v>0</v>
      </c>
      <c r="E53" s="35">
        <f t="shared" si="7"/>
        <v>0</v>
      </c>
      <c r="F53" s="35">
        <f t="shared" si="7"/>
        <v>0</v>
      </c>
      <c r="G53" s="54">
        <f t="shared" si="7"/>
        <v>0</v>
      </c>
    </row>
    <row r="54" spans="1:7" s="4" customFormat="1" ht="12.75" customHeight="1" x14ac:dyDescent="0.25">
      <c r="A54" s="61" t="s">
        <v>33</v>
      </c>
      <c r="B54" s="53">
        <f t="shared" si="8"/>
        <v>0</v>
      </c>
      <c r="C54" s="35">
        <f>C27*$G$40</f>
        <v>0</v>
      </c>
      <c r="D54" s="35">
        <f t="shared" ref="D54:G54" si="9">D27*$G$40</f>
        <v>0</v>
      </c>
      <c r="E54" s="35">
        <f t="shared" si="9"/>
        <v>0</v>
      </c>
      <c r="F54" s="35">
        <f t="shared" si="9"/>
        <v>0</v>
      </c>
      <c r="G54" s="54">
        <f t="shared" si="9"/>
        <v>0</v>
      </c>
    </row>
    <row r="55" spans="1:7" s="4" customFormat="1" ht="12.75" customHeight="1" thickBot="1" x14ac:dyDescent="0.3">
      <c r="A55" s="65" t="s">
        <v>17</v>
      </c>
      <c r="B55" s="55">
        <f>SUM(B45:B54)</f>
        <v>0</v>
      </c>
      <c r="C55" s="56">
        <f>SUM(C45:C54)</f>
        <v>0</v>
      </c>
      <c r="D55" s="56">
        <f>SUM(D45:D54)</f>
        <v>0</v>
      </c>
      <c r="E55" s="56"/>
      <c r="F55" s="56"/>
      <c r="G55" s="57"/>
    </row>
    <row r="56" spans="1:7" ht="12.75" customHeight="1" x14ac:dyDescent="0.25">
      <c r="A56" s="33"/>
      <c r="B56" s="34"/>
      <c r="C56" s="34"/>
      <c r="D56" s="34"/>
      <c r="E56" s="34"/>
      <c r="F56" s="34"/>
      <c r="G56" s="34"/>
    </row>
    <row r="57" spans="1:7" ht="13.8" thickBot="1" x14ac:dyDescent="0.3"/>
    <row r="58" spans="1:7" ht="13.8" thickBot="1" x14ac:dyDescent="0.3">
      <c r="A58" s="14"/>
      <c r="B58" s="10" t="s">
        <v>37</v>
      </c>
      <c r="C58" s="11"/>
      <c r="D58" s="11"/>
      <c r="E58" s="11"/>
      <c r="F58" s="12"/>
      <c r="G58" s="13"/>
    </row>
    <row r="59" spans="1:7" x14ac:dyDescent="0.25">
      <c r="A59" s="58"/>
      <c r="B59" s="48" t="s">
        <v>7</v>
      </c>
      <c r="C59" s="15"/>
      <c r="D59" s="16"/>
      <c r="E59" s="15" t="s">
        <v>8</v>
      </c>
      <c r="F59" s="15"/>
      <c r="G59" s="46"/>
    </row>
    <row r="60" spans="1:7" x14ac:dyDescent="0.25">
      <c r="A60" s="59" t="s">
        <v>36</v>
      </c>
      <c r="B60" s="45" t="s">
        <v>10</v>
      </c>
      <c r="C60" s="17" t="s">
        <v>11</v>
      </c>
      <c r="D60" s="17" t="s">
        <v>12</v>
      </c>
      <c r="E60" s="17" t="s">
        <v>10</v>
      </c>
      <c r="F60" s="17" t="s">
        <v>11</v>
      </c>
      <c r="G60" s="47" t="s">
        <v>12</v>
      </c>
    </row>
    <row r="61" spans="1:7" x14ac:dyDescent="0.25">
      <c r="A61" s="60" t="s">
        <v>35</v>
      </c>
      <c r="B61" s="84">
        <f>B48</f>
        <v>0</v>
      </c>
      <c r="C61" s="85">
        <f>C48</f>
        <v>0</v>
      </c>
      <c r="D61" s="85">
        <v>0</v>
      </c>
      <c r="E61" s="86">
        <f>E45</f>
        <v>0</v>
      </c>
      <c r="F61" s="86">
        <f>F45</f>
        <v>0</v>
      </c>
      <c r="G61" s="87">
        <v>0</v>
      </c>
    </row>
    <row r="62" spans="1:7" x14ac:dyDescent="0.25">
      <c r="A62" s="61" t="s">
        <v>40</v>
      </c>
      <c r="B62" s="84">
        <f t="shared" ref="B62:C64" si="10">B34*$G$40</f>
        <v>0</v>
      </c>
      <c r="C62" s="85">
        <f t="shared" si="10"/>
        <v>0</v>
      </c>
      <c r="D62" s="85">
        <v>0</v>
      </c>
      <c r="E62" s="86">
        <f>E46</f>
        <v>0</v>
      </c>
      <c r="F62" s="86">
        <f>F46</f>
        <v>0</v>
      </c>
      <c r="G62" s="87">
        <v>0</v>
      </c>
    </row>
    <row r="63" spans="1:7" x14ac:dyDescent="0.25">
      <c r="A63" s="61" t="s">
        <v>39</v>
      </c>
      <c r="B63" s="84">
        <f t="shared" si="10"/>
        <v>0</v>
      </c>
      <c r="C63" s="85">
        <f t="shared" si="10"/>
        <v>0</v>
      </c>
      <c r="D63" s="85">
        <v>0</v>
      </c>
      <c r="E63" s="85">
        <f>$E$45</f>
        <v>0</v>
      </c>
      <c r="F63" s="85">
        <f>$F$45</f>
        <v>0</v>
      </c>
      <c r="G63" s="88">
        <v>0</v>
      </c>
    </row>
    <row r="64" spans="1:7" ht="13.8" thickBot="1" x14ac:dyDescent="0.3">
      <c r="A64" s="62" t="s">
        <v>34</v>
      </c>
      <c r="B64" s="89">
        <f t="shared" si="10"/>
        <v>0</v>
      </c>
      <c r="C64" s="90">
        <f t="shared" si="10"/>
        <v>0</v>
      </c>
      <c r="D64" s="90">
        <v>0</v>
      </c>
      <c r="E64" s="90">
        <f>$E$45</f>
        <v>0</v>
      </c>
      <c r="F64" s="90">
        <f>$F$45</f>
        <v>0</v>
      </c>
      <c r="G64" s="91">
        <v>0</v>
      </c>
    </row>
  </sheetData>
  <mergeCells count="4">
    <mergeCell ref="A1:G1"/>
    <mergeCell ref="A5:G5"/>
    <mergeCell ref="A7:G7"/>
    <mergeCell ref="A9:G9"/>
  </mergeCells>
  <pageMargins left="0.7" right="0.7" top="0.75" bottom="0.75" header="0.3" footer="0.3"/>
  <pageSetup scale="8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UNITHOLDER WORKSHEET</vt:lpstr>
      <vt:lpstr>Master</vt:lpstr>
    </vt:vector>
  </TitlesOfParts>
  <Company>Cedar Fair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Ksenich, Craig</dc:creator>
  <cp:lastModifiedBy>Comer, Jenny</cp:lastModifiedBy>
  <cp:lastPrinted>2025-02-26T14:51:34Z</cp:lastPrinted>
  <dcterms:created xsi:type="dcterms:W3CDTF">2015-02-26T14:08:08Z</dcterms:created>
  <dcterms:modified xsi:type="dcterms:W3CDTF">2025-02-26T14:51:39Z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